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C1E6D010-4BE5-4B3E-91A9-53500D043329}" xr6:coauthVersionLast="47" xr6:coauthVersionMax="47" xr10:uidLastSave="{00000000-0000-0000-0000-000000000000}"/>
  <bookViews>
    <workbookView xWindow="-2976" yWindow="-16344" windowWidth="23280" windowHeight="15708" tabRatio="817" xr2:uid="{00000000-000D-0000-FFFF-FFFF00000000}"/>
  </bookViews>
  <sheets>
    <sheet name="目次" sheetId="19" r:id="rId1"/>
    <sheet name="見積書作成時の留意点" sheetId="7" r:id="rId2"/>
    <sheet name="消費税取扱い" sheetId="18" r:id="rId3"/>
    <sheet name="（提案時）見積書表紙" sheetId="15" r:id="rId4"/>
    <sheet name="（採択後）見積書表紙" sheetId="6" r:id="rId5"/>
    <sheet name="【記載例】見積内訳" sheetId="2" r:id="rId6"/>
    <sheet name="見積内訳" sheetId="14" r:id="rId7"/>
    <sheet name="見積内訳 (共同提案分)" sheetId="20" r:id="rId8"/>
    <sheet name="【書式】人件費実績単価算出表" sheetId="10" r:id="rId9"/>
    <sheet name="一般管理費率算定方法" sheetId="11" r:id="rId10"/>
    <sheet name="【記載例】一般管理費率算出表" sheetId="16" r:id="rId11"/>
    <sheet name="【書式】一般管理費率算出表"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[1]ｺﾋﾟｰc!#REF!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8Ａ１_">#REF!</definedName>
    <definedName name="_８年度________________単価">#REF!</definedName>
    <definedName name="_9印刷範囲_3">#REF!</definedName>
    <definedName name="_９年度">#REF!</definedName>
    <definedName name="_Ａ１">#REF!</definedName>
    <definedName name="_Area">#REF!</definedName>
    <definedName name="_BORDERSOFF__PA">[1]ｺﾋﾟｰc!#REF!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4" hidden="1">'（採択後）見積書表紙'!$A$23:$S$23</definedName>
    <definedName name="_xlnm._FilterDatabase" localSheetId="3" hidden="1">'（提案時）見積書表紙'!$A$23:$S$23</definedName>
    <definedName name="_xlnm._FilterDatabase" localSheetId="1" hidden="1">見積書作成時の留意点!$D$11:$I$11</definedName>
    <definedName name="_ftnref1" localSheetId="1">見積書作成時の留意点!#REF!</definedName>
    <definedName name="_Key1" hidden="1">#REF!</definedName>
    <definedName name="_Key2" hidden="1">#REF!</definedName>
    <definedName name="_L__DEL___">#N/A</definedName>
    <definedName name="_OPEN__CON__W_">[1]ｺﾋﾟｰc!#REF!</definedName>
    <definedName name="_Order1" hidden="1">255</definedName>
    <definedName name="_Order2" hidden="1">255</definedName>
    <definedName name="_P1">#REF!</definedName>
    <definedName name="_Sort" hidden="1">#REF!</definedName>
    <definedName name="_WRITE__CHAR_27">[1]ｺﾋﾟｰc!#REF!</definedName>
    <definedName name="_WXD_">[1]ｺﾋﾟｰc!#REF!</definedName>
    <definedName name="_WXH_">[1]ｺﾋﾟｰc!#REF!</definedName>
    <definedName name="_画面1_">[1]ｺﾋﾟｰc!#REF!</definedName>
    <definedName name="\">[2]ｺﾋﾟｰc!#REF!</definedName>
    <definedName name="\????">[2]ｺﾋﾟｰc!#REF!</definedName>
    <definedName name="\0">[2]ｺﾋﾟｰc!#REF!</definedName>
    <definedName name="\1">#REF!</definedName>
    <definedName name="\2">#REF!</definedName>
    <definedName name="\a">[2]ｺﾋﾟｰc!#REF!</definedName>
    <definedName name="\b">[2]ｺﾋﾟｰc!#REF!</definedName>
    <definedName name="\c">[2]ｺﾋﾟｰc!#REF!</definedName>
    <definedName name="\d">[2]ｺﾋﾟｰc!#REF!</definedName>
    <definedName name="\e">[2]ｺﾋﾟｰc!#REF!</definedName>
    <definedName name="\f">[2]ｺﾋﾟｰc!#REF!</definedName>
    <definedName name="\g">[2]ｺﾋﾟｰc!#REF!</definedName>
    <definedName name="\h">[2]ｺﾋﾟｰc!#REF!</definedName>
    <definedName name="\i">[2]ｺﾋﾟｰc!#REF!</definedName>
    <definedName name="\j">[2]ｺﾋﾟｰc!#REF!</definedName>
    <definedName name="\k">[2]ｺﾋﾟｰc!#REF!</definedName>
    <definedName name="\l">[2]ｺﾋﾟｰc!#REF!</definedName>
    <definedName name="\m">[2]ｺﾋﾟｰc!#REF!</definedName>
    <definedName name="\n">[2]ｺﾋﾟｰc!#REF!</definedName>
    <definedName name="\o">[2]ｺﾋﾟｰc!#REF!</definedName>
    <definedName name="\p">[2]ｺﾋﾟｰc!#REF!</definedName>
    <definedName name="\q">[2]ｺﾋﾟｰc!#REF!</definedName>
    <definedName name="\r">[2]ｺﾋﾟｰc!#REF!</definedName>
    <definedName name="\s">[2]ｺﾋﾟｰc!#REF!</definedName>
    <definedName name="\t">[2]ｺﾋﾟｰc!#REF!</definedName>
    <definedName name="\u">[2]ｺﾋﾟｰc!#REF!</definedName>
    <definedName name="\v">[2]ｺﾋﾟｰc!#REF!</definedName>
    <definedName name="\w">[2]ｺﾋﾟｰc!#REF!</definedName>
    <definedName name="\x">[2]ｺﾋﾟｰc!#REF!</definedName>
    <definedName name="\y">[2]ｺﾋﾟｰc!#REF!</definedName>
    <definedName name="\z">[2]ｺﾋﾟｰc!#REF!</definedName>
    <definedName name="A">#REF!</definedName>
    <definedName name="ａａａ">#REF!</definedName>
    <definedName name="AS">#REF!</definedName>
    <definedName name="Ｂ．電気設備工事">#REF!</definedName>
    <definedName name="BAREA">#REF!</definedName>
    <definedName name="BAREA2">#REF!</definedName>
    <definedName name="BAREA3">#REF!</definedName>
    <definedName name="bbb">#REF!</definedName>
    <definedName name="ＢＧＭ設備工事">#REF!</definedName>
    <definedName name="ccc">#REF!</definedName>
    <definedName name="_xlnm.Criteria">[3]見積書!#REF!</definedName>
    <definedName name="DATA1">#REF!</definedName>
    <definedName name="DATA2">#REF!</definedName>
    <definedName name="DATA3">#REF!</definedName>
    <definedName name="DATE1">[2]ｺﾋﾟｰc!#REF!</definedName>
    <definedName name="DATE10">[2]ｺﾋﾟｰc!#REF!</definedName>
    <definedName name="DATE11">[2]ｺﾋﾟｰc!#REF!</definedName>
    <definedName name="DATE2">[2]ｺﾋﾟｰc!#REF!</definedName>
    <definedName name="DATE3">[2]ｺﾋﾟｰc!#REF!</definedName>
    <definedName name="DATE4">[2]ｺﾋﾟｰc!#REF!</definedName>
    <definedName name="DATE5">[2]ｺﾋﾟｰc!#REF!</definedName>
    <definedName name="DATE6">[2]ｺﾋﾟｰc!#REF!</definedName>
    <definedName name="DATE7">[2]ｺﾋﾟｰc!#REF!</definedName>
    <definedName name="DATE8">[2]ｺﾋﾟｰc!#REF!</definedName>
    <definedName name="DATE9">[2]ｺﾋﾟｰc!#REF!</definedName>
    <definedName name="ddd">#REF!</definedName>
    <definedName name="eee">#REF!</definedName>
    <definedName name="EP__PB面_____壁">#REF!</definedName>
    <definedName name="FkJkt">'[4]（記入例）【様式6】旅費単価（参考用）'!#REF!</definedName>
    <definedName name="FkJkt1">'[4]（記入例）【様式6】旅費単価（参考用）'!#REF!</definedName>
    <definedName name="Fk空港税">[5]単価!$B$19</definedName>
    <definedName name="Ｈ９年４月度____________________暫定設計金額">#REF!</definedName>
    <definedName name="HTML1_1" hidden="1">"'[三省単価.XLS]3省単価経年推移'!$AB$2:$AK$14"</definedName>
    <definedName name="HTML1_10" hidden="1">""</definedName>
    <definedName name="HTML1_11" hidden="1">1</definedName>
    <definedName name="HTML1_12" hidden="1">"\\SCA2\業務推進\業務推進\営業\登録･競争申請\Y.登録／更新・変更\2.建C･地質･測量\MyHTML.htm"</definedName>
    <definedName name="HTML1_2" hidden="1">1</definedName>
    <definedName name="HTML1_3" hidden="1">"三省単価.XLS"</definedName>
    <definedName name="HTML1_4" hidden="1">"3省単価経年推移"</definedName>
    <definedName name="HTML1_5" hidden="1">""</definedName>
    <definedName name="HTML1_6" hidden="1">-4146</definedName>
    <definedName name="HTML1_7" hidden="1">-4146</definedName>
    <definedName name="HTML1_8" hidden="1">"97/04/17"</definedName>
    <definedName name="HTML1_9" hidden="1">"菅野香苗"</definedName>
    <definedName name="HTMLCount" hidden="1">1</definedName>
    <definedName name="IN_KNN">#REF!</definedName>
    <definedName name="IV電線" localSheetId="3">[6]!IV電線</definedName>
    <definedName name="IV電線" localSheetId="10">[6]!IV電線</definedName>
    <definedName name="IV電線" localSheetId="1">[6]!IV電線</definedName>
    <definedName name="IV電線" localSheetId="6">[6]!IV電線</definedName>
    <definedName name="IV電線" localSheetId="7">[6]!IV電線</definedName>
    <definedName name="IV電線">[6]!IV電線</definedName>
    <definedName name="JI">'[7]比較表（１）'!#REF!</definedName>
    <definedName name="JktBal">'[4]（記入例）【様式6】旅費単価（参考用）'!#REF!</definedName>
    <definedName name="JktFk">'[4]（記入例）【様式6】旅費単価（参考用）'!#REF!</definedName>
    <definedName name="JktPad">'[4]（記入例）【様式6】旅費単価（参考用）'!#REF!</definedName>
    <definedName name="K">#REF!</definedName>
    <definedName name="m">[8]見積中標津13!#REF!</definedName>
    <definedName name="Module12.キャンセル" localSheetId="3">[9]!Module12.キャンセル</definedName>
    <definedName name="Module12.キャンセル" localSheetId="10">[9]!Module12.キャンセル</definedName>
    <definedName name="Module12.キャンセル" localSheetId="1">[9]!Module12.キャンセル</definedName>
    <definedName name="Module12.キャンセル" localSheetId="6">[9]!Module12.キャンセル</definedName>
    <definedName name="Module12.キャンセル" localSheetId="7">[9]!Module12.キャンセル</definedName>
    <definedName name="Module12.キャンセル">[9]!Module12.キャンセル</definedName>
    <definedName name="n">[8]見積中標津13!#REF!</definedName>
    <definedName name="p">#REF!</definedName>
    <definedName name="PP">'[10]起債用諸経費計算書 '!#REF!</definedName>
    <definedName name="PR_KBN">#REF!</definedName>
    <definedName name="PR_MSG">#REF!</definedName>
    <definedName name="PRINNT_TITLEs">#REF!</definedName>
    <definedName name="_xlnm.Print_Area" localSheetId="4">'（採択後）見積書表紙'!$A$1:$T$35</definedName>
    <definedName name="_xlnm.Print_Area" localSheetId="3">'（提案時）見積書表紙'!$A$1:$T$35</definedName>
    <definedName name="_xlnm.Print_Area" localSheetId="5">【記載例】見積内訳!$A$1:$N$86</definedName>
    <definedName name="_xlnm.Print_Area" localSheetId="8">【書式】人件費実績単価算出表!$B$1:$R$39</definedName>
    <definedName name="_xlnm.Print_Area" localSheetId="9">一般管理費率算定方法!$A$1:$U$71</definedName>
    <definedName name="_xlnm.Print_Area" localSheetId="6">見積内訳!$A$1:$N$86</definedName>
    <definedName name="_xlnm.Print_Area" localSheetId="7">'見積内訳 (共同提案分)'!$A$1:$N$86</definedName>
    <definedName name="_xlnm.Print_Area">[10]厚生省諸経費計算書!#REF!</definedName>
    <definedName name="Print_Area_MI">#REF!</definedName>
    <definedName name="_xlnm.Print_Titles" localSheetId="5">【記載例】見積内訳!$1:$5</definedName>
    <definedName name="_xlnm.Print_Titles" localSheetId="6">見積内訳!$1:$5</definedName>
    <definedName name="_xlnm.Print_Titles" localSheetId="7">'見積内訳 (共同提案分)'!$1:$5</definedName>
    <definedName name="_xlnm.Print_Titles">#REF!</definedName>
    <definedName name="PRINT_TITLES_">#REF!</definedName>
    <definedName name="PRINT_TITLES_MI">#REF!</definedName>
    <definedName name="prinTtitles">#REF!</definedName>
    <definedName name="PRINTTITLES_">#REF!</definedName>
    <definedName name="RECO1">[2]ｺﾋﾟｰc!#REF!</definedName>
    <definedName name="RECO2">[2]ｺﾋﾟｰc!#REF!</definedName>
    <definedName name="RECO3">[2]ｺﾋﾟｰc!#REF!</definedName>
    <definedName name="RECO4">[2]ｺﾋﾟｰc!#REF!</definedName>
    <definedName name="RECO5">[2]ｺﾋﾟｰc!#REF!</definedName>
    <definedName name="RECO6">[2]ｺﾋﾟｰc!#REF!</definedName>
    <definedName name="RECO7">[2]ｺﾋﾟｰc!#REF!</definedName>
    <definedName name="RECO8">[2]ｺﾋﾟｰc!#REF!</definedName>
    <definedName name="RECO9">[2]ｺﾋﾟｰc!#REF!</definedName>
    <definedName name="Record16" localSheetId="3">[9]!Record16</definedName>
    <definedName name="Record16" localSheetId="10">[9]!Record16</definedName>
    <definedName name="Record16" localSheetId="1">[9]!Record16</definedName>
    <definedName name="Record16" localSheetId="6">[9]!Record16</definedName>
    <definedName name="Record16" localSheetId="7">[9]!Record16</definedName>
    <definedName name="Record16">[9]!Record16</definedName>
    <definedName name="s">[11]建築主体!#REF!</definedName>
    <definedName name="sa">[2]ｺﾋﾟｰc!#REF!</definedName>
    <definedName name="UP率" localSheetId="3">[6]!UP率</definedName>
    <definedName name="UP率" localSheetId="10">[6]!UP率</definedName>
    <definedName name="UP率" localSheetId="1">[6]!UP率</definedName>
    <definedName name="UP率" localSheetId="6">[6]!UP率</definedName>
    <definedName name="UP率" localSheetId="7">[6]!UP率</definedName>
    <definedName name="UP率">[6]!UP率</definedName>
    <definedName name="VISA">'[4]（記入例）【様式6】旅費単価（参考用）'!#REF!</definedName>
    <definedName name="W">#REF!</definedName>
    <definedName name="あ">#REF!</definedName>
    <definedName name="あｓ">#REF!</definedName>
    <definedName name="ｱｰﾁｶﾙﾊﾞｰﾄ３">[12]雨水等集排水!#REF!</definedName>
    <definedName name="あい">#REF!</definedName>
    <definedName name="あい１">#REF!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キャンセル" localSheetId="3">[13]!キャンセル</definedName>
    <definedName name="キャンセル" localSheetId="10">[13]!キャンセル</definedName>
    <definedName name="キャンセル" localSheetId="1">[13]!キャンセル</definedName>
    <definedName name="キャンセル" localSheetId="6">[13]!キャンセル</definedName>
    <definedName name="キャンセル" localSheetId="7">[13]!キャンセル</definedName>
    <definedName name="キャンセル">[13]!キャンセル</definedName>
    <definedName name="コ３Ｆ">#REF!</definedName>
    <definedName name="ｺﾝｸﾘｰﾄ巻立４">[12]雨水等集排水!#REF!</definedName>
    <definedName name="コンセント設備工事">#REF!</definedName>
    <definedName name="コントロｰ・" localSheetId="3">[14]!コントロｰ・</definedName>
    <definedName name="コントロｰ・" localSheetId="10">[14]!コントロｰ・</definedName>
    <definedName name="コントロｰ・" localSheetId="1">[14]!コントロｰ・</definedName>
    <definedName name="コントロｰ・" localSheetId="6">[14]!コントロｰ・</definedName>
    <definedName name="コントロｰ・" localSheetId="7">[14]!コントロｰ・</definedName>
    <definedName name="コントロｰ・">[14]!コントロｰ・</definedName>
    <definedName name="スイッチ" localSheetId="3">[13]!スイッチ</definedName>
    <definedName name="スイッチ" localSheetId="10">[13]!スイッチ</definedName>
    <definedName name="スイッチ" localSheetId="1">[13]!スイッチ</definedName>
    <definedName name="スイッチ" localSheetId="6">[13]!スイッチ</definedName>
    <definedName name="スイッチ" localSheetId="7">[13]!スイッチ</definedName>
    <definedName name="スイッチ">[13]!スイッチ</definedName>
    <definedName name="スイッチ入力" localSheetId="3">[13]!スイッチ入力</definedName>
    <definedName name="スイッチ入力" localSheetId="10">[13]!スイッチ入力</definedName>
    <definedName name="スイッチ入力" localSheetId="1">[13]!スイッチ入力</definedName>
    <definedName name="スイッチ入力" localSheetId="6">[13]!スイッチ入力</definedName>
    <definedName name="スイッチ入力" localSheetId="7">[13]!スイッチ入力</definedName>
    <definedName name="スイッチ入力">[13]!スイッチ入力</definedName>
    <definedName name="スタイル">#REF!</definedName>
    <definedName name="スポット感知器" localSheetId="3">[6]!UP率</definedName>
    <definedName name="スポット感知器" localSheetId="10">[6]!UP率</definedName>
    <definedName name="スポット感知器" localSheetId="1">[6]!UP率</definedName>
    <definedName name="スポット感知器" localSheetId="6">[6]!UP率</definedName>
    <definedName name="スポット感知器" localSheetId="7">[6]!UP率</definedName>
    <definedName name="スポット感知器">[6]!UP率</definedName>
    <definedName name="その他工事">[15]屋外附帯!#REF!</definedName>
    <definedName name="ﾀｲﾄﾙ行">#REF!</definedName>
    <definedName name="テレビ共同受信設備工事">#REF!</definedName>
    <definedName name="ふぁ">'[4]（記入例）【様式6】旅費単価（参考用）'!#REF!</definedName>
    <definedName name="マクロ訂正">[2]ｺﾋﾟｰc!#REF!</definedName>
    <definedName name="囲障工事">[16]屋外附帯!#REF!</definedName>
    <definedName name="印刷">#REF!</definedName>
    <definedName name="印刷05">#REF!</definedName>
    <definedName name="印刷1">[2]ｺﾋﾟｰc!#REF!</definedName>
    <definedName name="印刷10">#REF!</definedName>
    <definedName name="印刷2">[2]ｺﾋﾟｰc!#REF!</definedName>
    <definedName name="印刷20">#REF!</definedName>
    <definedName name="印刷30">#REF!</definedName>
    <definedName name="印刷40">#REF!</definedName>
    <definedName name="印刷50">#REF!</definedName>
    <definedName name="印刷EX">#REF!</definedName>
    <definedName name="印刷範囲">#REF!</definedName>
    <definedName name="雨水排水路１">[12]雨水等集排水!#REF!</definedName>
    <definedName name="仮設道路１">[12]道路設備工!#REF!</definedName>
    <definedName name="画面1">[1]ｺﾋﾟｰc!#REF!</definedName>
    <definedName name="回数1">[2]ｺﾋﾟｰc!#REF!</definedName>
    <definedName name="回数10">[2]ｺﾋﾟｰc!#REF!</definedName>
    <definedName name="回数11">[2]ｺﾋﾟｰc!#REF!</definedName>
    <definedName name="回数2">[2]ｺﾋﾟｰc!#REF!</definedName>
    <definedName name="回数20">[2]ｺﾋﾟｰc!#REF!</definedName>
    <definedName name="回数21">[2]ｺﾋﾟｰc!#REF!</definedName>
    <definedName name="回数3">[2]ｺﾋﾟｰc!#REF!</definedName>
    <definedName name="回数30">[2]ｺﾋﾟｰc!#REF!</definedName>
    <definedName name="回数31">[2]ｺﾋﾟｰc!#REF!</definedName>
    <definedName name="回数4">[2]ｺﾋﾟｰc!#REF!</definedName>
    <definedName name="外構">#REF!</definedName>
    <definedName name="外国宿泊">[5]単価!$B$6</definedName>
    <definedName name="外国日当">[5]単価!$B$5</definedName>
    <definedName name="外周水路12">[12]雨水等集排水!#REF!</definedName>
    <definedName name="外周道路４">[12]道路設備工!#REF!</definedName>
    <definedName name="外灯設備工事">#REF!</definedName>
    <definedName name="幹線設備工事">#REF!</definedName>
    <definedName name="管理桝５">[12]雨水等集排水!#REF!</definedName>
    <definedName name="関連屋１次">#REF!</definedName>
    <definedName name="関連屋１次黄">#REF!,#REF!,#REF!,#REF!</definedName>
    <definedName name="関連屋１次単">#REF!</definedName>
    <definedName name="関連屋２次">#REF!</definedName>
    <definedName name="関連屋２次黄">#REF!,#REF!,#REF!</definedName>
    <definedName name="関連屋２次青">#REF!,#REF!</definedName>
    <definedName name="関連校１次">#REF!</definedName>
    <definedName name="関連校１次黄">#REF!,#REF!,#REF!,#REF!</definedName>
    <definedName name="関連校１次単">#REF!</definedName>
    <definedName name="関連校２次">#REF!</definedName>
    <definedName name="関連校２次黄">#REF!,#REF!,#REF!</definedName>
    <definedName name="関連校２次青">#REF!,#REF!</definedName>
    <definedName name="機種" localSheetId="3">[17]!機種</definedName>
    <definedName name="機種" localSheetId="10">[17]!機種</definedName>
    <definedName name="機種" localSheetId="1">[17]!機種</definedName>
    <definedName name="機種" localSheetId="6">[17]!機種</definedName>
    <definedName name="機種" localSheetId="7">[17]!機種</definedName>
    <definedName name="機種">[17]!機種</definedName>
    <definedName name="金抜き内訳">[2]ｺﾋﾟｰc!#REF!</definedName>
    <definedName name="計P1">[10]厚生省諸経費計算書!#REF!</definedName>
    <definedName name="計P2">[10]厚生省諸経費計算書!#REF!</definedName>
    <definedName name="計P3">[10]厚生省諸経費計算書!#REF!</definedName>
    <definedName name="建築">#REF!</definedName>
    <definedName name="減額率">'[18](3)外国旅費内訳_ (2)'!$K$2</definedName>
    <definedName name="光束" localSheetId="3">[17]!光束</definedName>
    <definedName name="光束" localSheetId="10">[17]!光束</definedName>
    <definedName name="光束" localSheetId="1">[17]!光束</definedName>
    <definedName name="光束" localSheetId="6">[17]!光束</definedName>
    <definedName name="光束" localSheetId="7">[17]!光束</definedName>
    <definedName name="光束">[17]!光束</definedName>
    <definedName name="工事設計書">#REF!</definedName>
    <definedName name="項目選択" localSheetId="3">[14]!項目選択</definedName>
    <definedName name="項目選択" localSheetId="10">[14]!項目選択</definedName>
    <definedName name="項目選択" localSheetId="1">[14]!項目選択</definedName>
    <definedName name="項目選択" localSheetId="6">[14]!項目選択</definedName>
    <definedName name="項目選択" localSheetId="7">[14]!項目選択</definedName>
    <definedName name="項目選択">[14]!項目選択</definedName>
    <definedName name="国内宿泊">[5]単価!$B$3</definedName>
    <definedName name="国内日当">[5]単価!$B$2</definedName>
    <definedName name="最終頁">[2]ｺﾋﾟｰc!#REF!</definedName>
    <definedName name="最終頁の数字">[2]ｺﾋﾟｰc!#REF!</definedName>
    <definedName name="最終頁算出">[2]ｺﾋﾟｰc!#REF!</definedName>
    <definedName name="最終頁表示">[2]ｺﾋﾟｰc!#REF!</definedName>
    <definedName name="残り記号_\M">[2]ｺﾋﾟｰc!#REF!</definedName>
    <definedName name="指数" localSheetId="3">[17]!指数</definedName>
    <definedName name="指数" localSheetId="10">[17]!指数</definedName>
    <definedName name="指数" localSheetId="1">[17]!指数</definedName>
    <definedName name="指数" localSheetId="6">[17]!指数</definedName>
    <definedName name="指数" localSheetId="7">[17]!指数</definedName>
    <definedName name="指数">[17]!指数</definedName>
    <definedName name="指数コｰド" localSheetId="3">[17]!指数コｰド</definedName>
    <definedName name="指数コｰド" localSheetId="10">[17]!指数コｰド</definedName>
    <definedName name="指数コｰド" localSheetId="1">[17]!指数コｰド</definedName>
    <definedName name="指数コｰド" localSheetId="6">[17]!指数コｰド</definedName>
    <definedName name="指数コｰド" localSheetId="7">[17]!指数コｰド</definedName>
    <definedName name="指数コｰド">[17]!指数コｰド</definedName>
    <definedName name="指定頁検索">[2]ｺﾋﾟｰc!#REF!</definedName>
    <definedName name="自動火災報知設備工事">#REF!</definedName>
    <definedName name="鹿児島東京">'[4]（記入例）【様式6】旅費単価（参考用）'!#REF!</definedName>
    <definedName name="鹿福">[5]単価!$B$8</definedName>
    <definedName name="受変電設備工事">#REF!</definedName>
    <definedName name="終了">[2]ｺﾋﾟｰc!#REF!</definedName>
    <definedName name="集排水ﾋﾟｯﾄ11">[12]雨水等集排水!#REF!</definedName>
    <definedName name="処理1">[2]ｺﾋﾟｰc!#REF!</definedName>
    <definedName name="処理10">[2]ｺﾋﾟｰc!#REF!</definedName>
    <definedName name="処理2">[2]ｺﾋﾟｰc!#REF!</definedName>
    <definedName name="処理20">[2]ｺﾋﾟｰc!#REF!</definedName>
    <definedName name="処理3">[2]ｺﾋﾟｰc!#REF!</definedName>
    <definedName name="処理30">[2]ｺﾋﾟｰc!#REF!</definedName>
    <definedName name="処理4">[2]ｺﾋﾟｰc!#REF!</definedName>
    <definedName name="処理40">[2]ｺﾋﾟｰc!#REF!</definedName>
    <definedName name="処理41">[2]ｺﾋﾟｰc!#REF!</definedName>
    <definedName name="処理42">#N/A</definedName>
    <definedName name="処理50">[2]ｺﾋﾟｰc!#REF!</definedName>
    <definedName name="処理51">[2]ｺﾋﾟｰc!#REF!</definedName>
    <definedName name="処理A">[2]ｺﾋﾟｰc!#REF!</definedName>
    <definedName name="照度計算" localSheetId="3">[19]!機種</definedName>
    <definedName name="照度計算" localSheetId="10">[19]!機種</definedName>
    <definedName name="照度計算" localSheetId="1">[19]!機種</definedName>
    <definedName name="照度計算" localSheetId="6">[19]!機種</definedName>
    <definedName name="照度計算" localSheetId="7">[19]!機種</definedName>
    <definedName name="照度計算">[19]!機種</definedName>
    <definedName name="照度計算書" localSheetId="3">[20]!機種</definedName>
    <definedName name="照度計算書" localSheetId="10">[20]!機種</definedName>
    <definedName name="照度計算書" localSheetId="1">[20]!機種</definedName>
    <definedName name="照度計算書" localSheetId="6">[20]!機種</definedName>
    <definedName name="照度計算書" localSheetId="7">[20]!機種</definedName>
    <definedName name="照度計算書">[20]!機種</definedName>
    <definedName name="照明率１">[17]照明率１!$B$4:$BG$13</definedName>
    <definedName name="照明率２">[17]照明率２!$B$4:$U$13</definedName>
    <definedName name="証明率">[21]照明率２!$B$4:$U$13</definedName>
    <definedName name="場内道路３">[12]道路設備工!#REF!</definedName>
    <definedName name="情報用配管設備工事">#REF!</definedName>
    <definedName name="植裁工事">[16]屋外附帯!#REF!</definedName>
    <definedName name="数_量">#REF!</definedName>
    <definedName name="数字入力">[2]ｺﾋﾟｰc!#REF!</definedName>
    <definedName name="制御盤">#REF!</definedName>
    <definedName name="成績" localSheetId="3">[17]!成績</definedName>
    <definedName name="成績" localSheetId="10">[17]!成績</definedName>
    <definedName name="成績" localSheetId="1">[17]!成績</definedName>
    <definedName name="成績" localSheetId="6">[17]!成績</definedName>
    <definedName name="成績" localSheetId="7">[17]!成績</definedName>
    <definedName name="成績">[17]!成績</definedName>
    <definedName name="切替桝６">[12]雨水等集排水!#REF!</definedName>
    <definedName name="接続桝A9">[12]雨水等集排水!#REF!</definedName>
    <definedName name="接続桝B10">[12]雨水等集排水!#REF!</definedName>
    <definedName name="先頭頁">[2]ｺﾋﾟｰc!#REF!</definedName>
    <definedName name="代価">#REF!</definedName>
    <definedName name="大改屋１次">#REF!</definedName>
    <definedName name="大改屋１次黄">#REF!,#REF!,#REF!</definedName>
    <definedName name="大改屋１次青">#REF!,#REF!,#REF!,#REF!,#REF!</definedName>
    <definedName name="大改屋２次">#REF!</definedName>
    <definedName name="大改屋２次黄">#REF!,#REF!,#REF!</definedName>
    <definedName name="大改屋２次青">#REF!,#REF!,#REF!,#REF!,#REF!</definedName>
    <definedName name="大改校１次">#REF!</definedName>
    <definedName name="大改校１次黄">#REF!,#REF!,#REF!</definedName>
    <definedName name="大改校１次青">#REF!,#REF!,#REF!,#REF!,#REF!</definedName>
    <definedName name="大改校２次">#REF!</definedName>
    <definedName name="大改校２次黄">#REF!,#REF!,#REF!</definedName>
    <definedName name="大改校２次青">#REF!,#REF!,#REF!,#REF!,#REF!</definedName>
    <definedName name="端">[22]内訳!$N$3:$N$12</definedName>
    <definedName name="端数">#REF!</definedName>
    <definedName name="地下水集水路２">[12]雨水等集排水!#REF!</definedName>
    <definedName name="置換頁">[2]ｺﾋﾟｰc!#REF!</definedName>
    <definedName name="沈砂池７">[12]雨水等集排水!#REF!</definedName>
    <definedName name="沈砂池８">[12]雨水等集排水!#REF!</definedName>
    <definedName name="通信引込設備工事">#REF!</definedName>
    <definedName name="電気">#REF!</definedName>
    <definedName name="電灯設備工事">#REF!</definedName>
    <definedName name="電力引込設備工事">#REF!</definedName>
    <definedName name="電話設備工事">#REF!</definedName>
    <definedName name="渡り廊下設備工事">#REF!</definedName>
    <definedName name="動力設備工事">#REF!</definedName>
    <definedName name="内訳作成">[2]ｺﾋﾟｰc!#REF!</definedName>
    <definedName name="内訳追加作成">[2]ｺﾋﾟｰc!#REF!</definedName>
    <definedName name="日当宿泊">[23]単価表!$C$24:$F$30</definedName>
    <definedName name="日本宿泊">'[4]（記入例）【様式6】旅費単価（参考用）'!#REF!</definedName>
    <definedName name="納品場所">[3]見積書!#REF!</definedName>
    <definedName name="排水工事">[15]屋外附帯!#REF!</definedName>
    <definedName name="配分電盤">#REF!</definedName>
    <definedName name="搬入道路２">[12]道路設備工!#REF!</definedName>
    <definedName name="番号選択1">[2]ｺﾋﾟｰc!#REF!</definedName>
    <definedName name="表紙">#REF!</definedName>
    <definedName name="表紙１">#REF!</definedName>
    <definedName name="表紙１１">#REF!</definedName>
    <definedName name="表紙２">#REF!</definedName>
    <definedName name="表紙あ">#REF!</definedName>
    <definedName name="平成__年__月__日">#REF!</definedName>
    <definedName name="頁計処理">[2]ｺﾋﾟｰc!#REF!</definedName>
    <definedName name="頁削除">[2]ｺﾋﾟｰc!#REF!</definedName>
    <definedName name="頁挿入">[2]ｺﾋﾟｰc!#REF!</definedName>
    <definedName name="別1">#REF!</definedName>
    <definedName name="別10">#REF!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便所棟">#REF!</definedName>
    <definedName name="保存">[2]ｺﾋﾟｰc!#REF!</definedName>
    <definedName name="舗装工事">[15]屋外附帯!#REF!</definedName>
    <definedName name="補強屋１次">#REF!</definedName>
    <definedName name="補強屋１次黄">#REF!,#REF!,#REF!,#REF!,#REF!,#REF!,#REF!,#REF!</definedName>
    <definedName name="補強屋１次単">#REF!,#REF!</definedName>
    <definedName name="補強屋２次">#REF!</definedName>
    <definedName name="補強屋２次黄">#REF!,#REF!,#REF!,#REF!,#REF!,#REF!,#REF!</definedName>
    <definedName name="補強屋２次青">#REF!,#REF!,#REF!</definedName>
    <definedName name="補強校１次">#REF!</definedName>
    <definedName name="補強校1次黄">#REF!,#REF!,#REF!,#REF!,#REF!,#REF!,#REF!,#REF!</definedName>
    <definedName name="補強校１次単">#REF!,#REF!</definedName>
    <definedName name="補強校２次">#REF!</definedName>
    <definedName name="補強校２次黄">#REF!,#REF!,#REF!,#REF!,#REF!,#REF!,#REF!</definedName>
    <definedName name="補強校２次青">#REF!,#REF!,#REF!</definedName>
    <definedName name="補助機能">[2]ｺﾋﾟｰc!#REF!</definedName>
    <definedName name="防犯設備工事">#REF!</definedName>
    <definedName name="名称">#REF!</definedName>
    <definedName name="率">[22]内訳!$J$3:$K$17</definedName>
    <definedName name="率木製建具">[22]表紙!#REF!</definedName>
    <definedName name="労務単価">[24]Sheet1!$B$2</definedName>
    <definedName name="労務費キャンセル" localSheetId="3">[13]!労務費キャンセル</definedName>
    <definedName name="労務費キャンセル" localSheetId="10">[13]!労務費キャンセル</definedName>
    <definedName name="労務費キャンセル" localSheetId="1">[13]!労務費キャンセル</definedName>
    <definedName name="労務費キャンセル" localSheetId="6">[13]!労務費キャンセル</definedName>
    <definedName name="労務費キャンセル" localSheetId="7">[13]!労務費キャンセル</definedName>
    <definedName name="労務費キャンセル">[13]!労務費キャンセル</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3" i="14" l="1"/>
  <c r="E85" i="20"/>
  <c r="C73" i="14"/>
  <c r="F74" i="14"/>
  <c r="F79" i="20"/>
  <c r="F78" i="20"/>
  <c r="E78" i="20"/>
  <c r="E71" i="20" s="1"/>
  <c r="D78" i="20"/>
  <c r="F73" i="20"/>
  <c r="F72" i="20"/>
  <c r="D72" i="20" s="1"/>
  <c r="E72" i="20"/>
  <c r="F66" i="20"/>
  <c r="F65" i="20" s="1"/>
  <c r="E65" i="20"/>
  <c r="F60" i="20"/>
  <c r="F59" i="20" s="1"/>
  <c r="D59" i="20" s="1"/>
  <c r="E59" i="20"/>
  <c r="F54" i="20"/>
  <c r="F53" i="20" s="1"/>
  <c r="E53" i="20"/>
  <c r="D53" i="20" s="1"/>
  <c r="F48" i="20"/>
  <c r="F47" i="20" s="1"/>
  <c r="D47" i="20" s="1"/>
  <c r="E47" i="20"/>
  <c r="F42" i="20"/>
  <c r="F41" i="20" s="1"/>
  <c r="E41" i="20"/>
  <c r="F36" i="20"/>
  <c r="F35" i="20" s="1"/>
  <c r="D35" i="20" s="1"/>
  <c r="E35" i="20"/>
  <c r="F30" i="20"/>
  <c r="F29" i="20" s="1"/>
  <c r="E29" i="20"/>
  <c r="D29" i="20" s="1"/>
  <c r="F25" i="20"/>
  <c r="E24" i="20"/>
  <c r="F22" i="20"/>
  <c r="E22" i="20"/>
  <c r="E21" i="20" s="1"/>
  <c r="D22" i="20"/>
  <c r="F17" i="20"/>
  <c r="F16" i="20"/>
  <c r="F15" i="20"/>
  <c r="F6" i="20" s="1"/>
  <c r="E10" i="20"/>
  <c r="E9" i="20"/>
  <c r="E8" i="20"/>
  <c r="E6" i="20" s="1"/>
  <c r="F79" i="14"/>
  <c r="F66" i="14"/>
  <c r="F54" i="14"/>
  <c r="F48" i="14"/>
  <c r="F42" i="14"/>
  <c r="F36" i="14"/>
  <c r="F30" i="14"/>
  <c r="F25" i="14"/>
  <c r="E24" i="14"/>
  <c r="D6" i="20" l="1"/>
  <c r="D71" i="20"/>
  <c r="F21" i="20"/>
  <c r="D21" i="20"/>
  <c r="D41" i="20"/>
  <c r="D65" i="20"/>
  <c r="F71" i="20"/>
  <c r="E8" i="14"/>
  <c r="E9" i="14"/>
  <c r="E10" i="14"/>
  <c r="F15" i="14"/>
  <c r="F16" i="14"/>
  <c r="F17" i="14"/>
  <c r="E22" i="14"/>
  <c r="F79" i="2"/>
  <c r="F78" i="2" s="1"/>
  <c r="E78" i="2"/>
  <c r="D78" i="2" s="1"/>
  <c r="E74" i="2"/>
  <c r="F73" i="2"/>
  <c r="F72" i="2" s="1"/>
  <c r="F71" i="2" s="1"/>
  <c r="E72" i="2"/>
  <c r="D72" i="2" s="1"/>
  <c r="E67" i="2"/>
  <c r="E65" i="2" s="1"/>
  <c r="D65" i="2" s="1"/>
  <c r="F66" i="2"/>
  <c r="F65" i="2"/>
  <c r="F60" i="2"/>
  <c r="F59" i="2" s="1"/>
  <c r="E59" i="2"/>
  <c r="D59" i="2" s="1"/>
  <c r="F54" i="2"/>
  <c r="F53" i="2"/>
  <c r="E53" i="2"/>
  <c r="D53" i="2" s="1"/>
  <c r="F48" i="2"/>
  <c r="F47" i="2" s="1"/>
  <c r="E47" i="2"/>
  <c r="F42" i="2"/>
  <c r="F41" i="2"/>
  <c r="E41" i="2"/>
  <c r="D41" i="2" s="1"/>
  <c r="F37" i="2"/>
  <c r="F36" i="2"/>
  <c r="F35" i="2"/>
  <c r="E35" i="2"/>
  <c r="D35" i="2" s="1"/>
  <c r="F30" i="2"/>
  <c r="F29" i="2" s="1"/>
  <c r="D29" i="2" s="1"/>
  <c r="E29" i="2"/>
  <c r="F27" i="2"/>
  <c r="F25" i="2"/>
  <c r="F22" i="2" s="1"/>
  <c r="E24" i="2"/>
  <c r="E22" i="2"/>
  <c r="D22" i="2" s="1"/>
  <c r="F17" i="2"/>
  <c r="F16" i="2"/>
  <c r="F15" i="2"/>
  <c r="F6" i="2" s="1"/>
  <c r="E10" i="2"/>
  <c r="E9" i="2"/>
  <c r="E8" i="2"/>
  <c r="E6" i="2"/>
  <c r="F72" i="14"/>
  <c r="E72" i="14"/>
  <c r="D84" i="20" l="1"/>
  <c r="F84" i="20" s="1"/>
  <c r="F85" i="20" s="1"/>
  <c r="G85" i="20" s="1"/>
  <c r="D47" i="2"/>
  <c r="F21" i="2"/>
  <c r="D6" i="2"/>
  <c r="E21" i="2"/>
  <c r="E71" i="2"/>
  <c r="D71" i="2" s="1"/>
  <c r="D72" i="14"/>
  <c r="F20" i="16"/>
  <c r="H20" i="16" s="1"/>
  <c r="D86" i="20" l="1"/>
  <c r="D85" i="20"/>
  <c r="D21" i="2"/>
  <c r="D84" i="2" s="1"/>
  <c r="F84" i="2" s="1"/>
  <c r="F85" i="2" s="1"/>
  <c r="G85" i="2" s="1"/>
  <c r="E85" i="2"/>
  <c r="E78" i="14"/>
  <c r="F78" i="14"/>
  <c r="E65" i="14"/>
  <c r="F65" i="14"/>
  <c r="F60" i="14"/>
  <c r="F59" i="14" s="1"/>
  <c r="E59" i="14"/>
  <c r="F53" i="14"/>
  <c r="E53" i="14"/>
  <c r="F47" i="14"/>
  <c r="E47" i="14"/>
  <c r="F41" i="14"/>
  <c r="E41" i="14"/>
  <c r="E35" i="14"/>
  <c r="F29" i="14"/>
  <c r="E29" i="14"/>
  <c r="F22" i="14"/>
  <c r="D86" i="2" l="1"/>
  <c r="D85" i="2"/>
  <c r="E6" i="14"/>
  <c r="D29" i="14"/>
  <c r="F6" i="14"/>
  <c r="F35" i="14"/>
  <c r="D35" i="14" s="1"/>
  <c r="D59" i="14"/>
  <c r="D53" i="14"/>
  <c r="D47" i="14"/>
  <c r="D65" i="14"/>
  <c r="F71" i="14"/>
  <c r="D22" i="14"/>
  <c r="E21" i="14"/>
  <c r="D41" i="14"/>
  <c r="E71" i="14"/>
  <c r="D78" i="14"/>
  <c r="F21" i="14" l="1"/>
  <c r="D21" i="14" s="1"/>
  <c r="D6" i="14"/>
  <c r="E85" i="14"/>
  <c r="D71" i="14"/>
  <c r="D84" i="14" l="1"/>
  <c r="F84" i="14" s="1"/>
  <c r="H20" i="6"/>
  <c r="H20" i="15"/>
  <c r="F85" i="14" l="1"/>
  <c r="G85" i="14" s="1"/>
  <c r="O21" i="6" s="1"/>
  <c r="D85" i="14"/>
  <c r="E18" i="15" s="1"/>
  <c r="F18" i="12"/>
  <c r="H18" i="12" s="1"/>
  <c r="J12" i="10"/>
  <c r="H23" i="10"/>
  <c r="H39" i="10" s="1"/>
  <c r="Q23" i="10"/>
  <c r="H24" i="10"/>
  <c r="Q24" i="10"/>
  <c r="R24" i="10"/>
  <c r="H25" i="10"/>
  <c r="Q25" i="10"/>
  <c r="Q39" i="10" s="1"/>
  <c r="R25" i="10"/>
  <c r="H26" i="10"/>
  <c r="R26" i="10" s="1"/>
  <c r="Q26" i="10"/>
  <c r="H27" i="10"/>
  <c r="Q27" i="10"/>
  <c r="R27" i="10"/>
  <c r="H28" i="10"/>
  <c r="Q28" i="10"/>
  <c r="R28" i="10" s="1"/>
  <c r="H29" i="10"/>
  <c r="R29" i="10" s="1"/>
  <c r="Q29" i="10"/>
  <c r="H30" i="10"/>
  <c r="Q30" i="10"/>
  <c r="R30" i="10"/>
  <c r="H31" i="10"/>
  <c r="Q31" i="10"/>
  <c r="R31" i="10"/>
  <c r="H32" i="10"/>
  <c r="Q32" i="10"/>
  <c r="R32" i="10"/>
  <c r="H33" i="10"/>
  <c r="Q33" i="10"/>
  <c r="R33" i="10"/>
  <c r="H34" i="10"/>
  <c r="R34" i="10" s="1"/>
  <c r="Q34" i="10"/>
  <c r="H35" i="10"/>
  <c r="Q35" i="10"/>
  <c r="R35" i="10"/>
  <c r="H36" i="10"/>
  <c r="Q36" i="10"/>
  <c r="R36" i="10"/>
  <c r="H37" i="10"/>
  <c r="R37" i="10" s="1"/>
  <c r="Q37" i="10"/>
  <c r="H38" i="10"/>
  <c r="Q38" i="10"/>
  <c r="R38" i="10"/>
  <c r="C39" i="10"/>
  <c r="D39" i="10"/>
  <c r="E39" i="10"/>
  <c r="F39" i="10"/>
  <c r="G39" i="10"/>
  <c r="D11" i="10" s="1"/>
  <c r="I39" i="10"/>
  <c r="J39" i="10"/>
  <c r="K39" i="10"/>
  <c r="L39" i="10"/>
  <c r="M39" i="10"/>
  <c r="N39" i="10"/>
  <c r="O39" i="10"/>
  <c r="P39" i="10"/>
  <c r="H21" i="15" l="1"/>
  <c r="D86" i="14"/>
  <c r="E17" i="15" s="1"/>
  <c r="H21" i="6"/>
  <c r="O21" i="15"/>
  <c r="E18" i="6"/>
  <c r="R23" i="10"/>
  <c r="R39" i="10" s="1"/>
  <c r="D10" i="10" s="1"/>
  <c r="D12" i="10" s="1"/>
  <c r="K14" i="10" s="1"/>
  <c r="E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4" authorId="0" shapeId="0" xr:uid="{A5D34AFE-5C93-43CD-A78D-A3D47B0903A6}">
      <text>
        <r>
          <rPr>
            <b/>
            <sz val="10"/>
            <color indexed="81"/>
            <rFont val="MS P ゴシック"/>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4" authorId="0" shapeId="0" xr:uid="{8CEC88EC-4E27-4327-A03C-1F4E880E9ADA}">
      <text>
        <r>
          <rPr>
            <b/>
            <sz val="10"/>
            <color indexed="81"/>
            <rFont val="MS P ゴシック"/>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r>
          <rPr>
            <sz val="9"/>
            <color indexed="81"/>
            <rFont val="MS P ゴシック"/>
            <family val="3"/>
            <charset val="128"/>
          </rPr>
          <t xml:space="preserve">
</t>
        </r>
      </text>
    </comment>
  </commentList>
</comments>
</file>

<file path=xl/sharedStrings.xml><?xml version="1.0" encoding="utf-8"?>
<sst xmlns="http://schemas.openxmlformats.org/spreadsheetml/2006/main" count="463" uniqueCount="265">
  <si>
    <t>見積書作成時の留意点</t>
  </si>
  <si>
    <t>消費税取扱い</t>
    <phoneticPr fontId="11"/>
  </si>
  <si>
    <t>（提案時）見積書表紙</t>
    <phoneticPr fontId="11"/>
  </si>
  <si>
    <t>（採択後）見積書表紙</t>
    <phoneticPr fontId="11"/>
  </si>
  <si>
    <t>【記載例】見積内訳</t>
    <phoneticPr fontId="11"/>
  </si>
  <si>
    <t>見積内訳</t>
    <phoneticPr fontId="11"/>
  </si>
  <si>
    <t>【書式】人件費実績単価算出表</t>
    <phoneticPr fontId="11"/>
  </si>
  <si>
    <t>一般管理費率算定方法</t>
    <phoneticPr fontId="11"/>
  </si>
  <si>
    <t>【記載例】一般管理費率算出表</t>
    <phoneticPr fontId="11"/>
  </si>
  <si>
    <t>【書式】一般管理費率算出表</t>
    <phoneticPr fontId="11"/>
  </si>
  <si>
    <t>見積書作成時の留意点</t>
    <rPh sb="0" eb="3">
      <t>ミツモリショ</t>
    </rPh>
    <rPh sb="3" eb="6">
      <t>サクセイジ</t>
    </rPh>
    <rPh sb="7" eb="10">
      <t>リュウイテン</t>
    </rPh>
    <phoneticPr fontId="5"/>
  </si>
  <si>
    <t>●課税対象の区別【内訳例】</t>
    <rPh sb="1" eb="3">
      <t>カゼイ</t>
    </rPh>
    <rPh sb="3" eb="5">
      <t>タイショウ</t>
    </rPh>
    <rPh sb="6" eb="8">
      <t>クベツ</t>
    </rPh>
    <rPh sb="9" eb="11">
      <t>ウチワケ</t>
    </rPh>
    <rPh sb="11" eb="12">
      <t>レイ</t>
    </rPh>
    <phoneticPr fontId="11"/>
  </si>
  <si>
    <t>●経済産業省の経費項目</t>
    <rPh sb="1" eb="3">
      <t>ケイザイ</t>
    </rPh>
    <rPh sb="3" eb="6">
      <t>サンギョウショウ</t>
    </rPh>
    <rPh sb="7" eb="9">
      <t>ケイヒ</t>
    </rPh>
    <rPh sb="9" eb="11">
      <t>コウモク</t>
    </rPh>
    <phoneticPr fontId="11"/>
  </si>
  <si>
    <t>費用</t>
    <rPh sb="0" eb="2">
      <t>ヒヨウ</t>
    </rPh>
    <phoneticPr fontId="5"/>
  </si>
  <si>
    <t>内訳例</t>
    <rPh sb="0" eb="2">
      <t>ウチワケ</t>
    </rPh>
    <rPh sb="2" eb="3">
      <t>レイ</t>
    </rPh>
    <phoneticPr fontId="5"/>
  </si>
  <si>
    <t>消費税</t>
    <rPh sb="0" eb="3">
      <t>ショウヒゼイ</t>
    </rPh>
    <phoneticPr fontId="5"/>
  </si>
  <si>
    <t>備考</t>
    <rPh sb="0" eb="2">
      <t>ビコウ</t>
    </rPh>
    <phoneticPr fontId="5"/>
  </si>
  <si>
    <t>経済産業省「委託事業事務処理マニュアル」の経費項目に沿っている「見積内訳」シートを使用すること</t>
    <rPh sb="26" eb="27">
      <t>ソ</t>
    </rPh>
    <rPh sb="32" eb="34">
      <t>ミツモリ</t>
    </rPh>
    <rPh sb="34" eb="36">
      <t>ウチワケ</t>
    </rPh>
    <rPh sb="41" eb="43">
      <t>シヨウ</t>
    </rPh>
    <phoneticPr fontId="11"/>
  </si>
  <si>
    <t>Ⅰ．人件費</t>
    <rPh sb="2" eb="5">
      <t>ジンケンヒ</t>
    </rPh>
    <phoneticPr fontId="5"/>
  </si>
  <si>
    <t>【提出】</t>
    <rPh sb="1" eb="3">
      <t>テイシュツ</t>
    </rPh>
    <phoneticPr fontId="5"/>
  </si>
  <si>
    <t>海外人件費</t>
    <rPh sb="0" eb="2">
      <t>カイガイ</t>
    </rPh>
    <rPh sb="2" eb="5">
      <t>ジンケンヒ</t>
    </rPh>
    <phoneticPr fontId="5"/>
  </si>
  <si>
    <t>現地作業（海外出張中の日誌）</t>
    <rPh sb="0" eb="2">
      <t>ゲンチ</t>
    </rPh>
    <rPh sb="2" eb="4">
      <t>サギョウ</t>
    </rPh>
    <rPh sb="5" eb="7">
      <t>カイガイ</t>
    </rPh>
    <rPh sb="7" eb="9">
      <t>シュッチョウ</t>
    </rPh>
    <rPh sb="9" eb="10">
      <t>チュウ</t>
    </rPh>
    <rPh sb="11" eb="13">
      <t>ニッシ</t>
    </rPh>
    <phoneticPr fontId="5"/>
  </si>
  <si>
    <t>不課税</t>
    <rPh sb="0" eb="3">
      <t>フカゼイ</t>
    </rPh>
    <phoneticPr fontId="5"/>
  </si>
  <si>
    <t>①見積書表紙（押印）</t>
    <rPh sb="1" eb="3">
      <t>ミツ</t>
    </rPh>
    <rPh sb="3" eb="4">
      <t>ショ</t>
    </rPh>
    <rPh sb="4" eb="6">
      <t>ヒョウシ</t>
    </rPh>
    <rPh sb="7" eb="9">
      <t>オウイン</t>
    </rPh>
    <phoneticPr fontId="5"/>
  </si>
  <si>
    <t>国内人件費</t>
    <rPh sb="0" eb="2">
      <t>コクナイ</t>
    </rPh>
    <rPh sb="2" eb="5">
      <t>ジンケンヒ</t>
    </rPh>
    <phoneticPr fontId="5"/>
  </si>
  <si>
    <t>国内作業（国内勤務の日誌）</t>
    <rPh sb="0" eb="2">
      <t>コクナイ</t>
    </rPh>
    <rPh sb="2" eb="4">
      <t>サギョウ</t>
    </rPh>
    <rPh sb="5" eb="7">
      <t>コクナイ</t>
    </rPh>
    <rPh sb="7" eb="9">
      <t>キンム</t>
    </rPh>
    <rPh sb="10" eb="12">
      <t>ニッシ</t>
    </rPh>
    <phoneticPr fontId="5"/>
  </si>
  <si>
    <t>課税</t>
    <rPh sb="0" eb="2">
      <t>カゼイ</t>
    </rPh>
    <phoneticPr fontId="5"/>
  </si>
  <si>
    <t>②見積内訳</t>
    <rPh sb="1" eb="3">
      <t>ミツモリ</t>
    </rPh>
    <rPh sb="3" eb="5">
      <t>ウチワケ</t>
    </rPh>
    <phoneticPr fontId="5"/>
  </si>
  <si>
    <t>Ⅱ．業務費</t>
    <rPh sb="2" eb="4">
      <t>ギョウム</t>
    </rPh>
    <rPh sb="4" eb="5">
      <t>ヒ</t>
    </rPh>
    <phoneticPr fontId="5"/>
  </si>
  <si>
    <t>③人件費単価根拠資料</t>
    <rPh sb="1" eb="4">
      <t>ジンケンヒ</t>
    </rPh>
    <rPh sb="4" eb="6">
      <t>タンカ</t>
    </rPh>
    <rPh sb="6" eb="8">
      <t>コンキョ</t>
    </rPh>
    <rPh sb="8" eb="10">
      <t>シリョウ</t>
    </rPh>
    <phoneticPr fontId="5"/>
  </si>
  <si>
    <t>旅費／海外旅費</t>
    <phoneticPr fontId="5"/>
  </si>
  <si>
    <t>④一般管理費率算定表　※該当する場合</t>
    <rPh sb="1" eb="3">
      <t>イッパン</t>
    </rPh>
    <rPh sb="3" eb="6">
      <t>カンリヒ</t>
    </rPh>
    <rPh sb="6" eb="7">
      <t>リツ</t>
    </rPh>
    <rPh sb="7" eb="9">
      <t>サンテイ</t>
    </rPh>
    <rPh sb="9" eb="10">
      <t>ヒョウ</t>
    </rPh>
    <rPh sb="12" eb="14">
      <t>ガイトウ</t>
    </rPh>
    <rPh sb="16" eb="18">
      <t>バアイ</t>
    </rPh>
    <phoneticPr fontId="5"/>
  </si>
  <si>
    <t>航空賃</t>
  </si>
  <si>
    <t>国際航空券代（日本出発地-海外目的地）</t>
    <rPh sb="0" eb="2">
      <t>コクサイ</t>
    </rPh>
    <rPh sb="2" eb="5">
      <t>コウクウケン</t>
    </rPh>
    <rPh sb="5" eb="6">
      <t>ダイ</t>
    </rPh>
    <rPh sb="7" eb="9">
      <t>ニホン</t>
    </rPh>
    <rPh sb="9" eb="12">
      <t>シュッパツチ</t>
    </rPh>
    <rPh sb="13" eb="15">
      <t>カイガイ</t>
    </rPh>
    <rPh sb="15" eb="18">
      <t>モクテキチ</t>
    </rPh>
    <phoneticPr fontId="17"/>
  </si>
  <si>
    <t>旅行代理店の請求書等の記載、または旅行代理店にお問合せください</t>
    <rPh sb="0" eb="5">
      <t>リョコウダイリテン</t>
    </rPh>
    <rPh sb="6" eb="9">
      <t>セイキュウショ</t>
    </rPh>
    <rPh sb="9" eb="10">
      <t>トウ</t>
    </rPh>
    <rPh sb="11" eb="13">
      <t>キサイ</t>
    </rPh>
    <rPh sb="17" eb="22">
      <t>リョコウダイリテン</t>
    </rPh>
    <rPh sb="24" eb="26">
      <t>トイアワ</t>
    </rPh>
    <phoneticPr fontId="5"/>
  </si>
  <si>
    <t>⑤再委託費率が50％を超える理由書　※該当する場合</t>
    <phoneticPr fontId="5"/>
  </si>
  <si>
    <t>国際観光旅客税</t>
    <rPh sb="0" eb="4">
      <t>コクサイカンコウ</t>
    </rPh>
    <rPh sb="4" eb="7">
      <t>リョカクゼイ</t>
    </rPh>
    <phoneticPr fontId="17"/>
  </si>
  <si>
    <t>燃油サーチャージ/航空保険料</t>
    <rPh sb="9" eb="14">
      <t>コウクウホケンリョウ</t>
    </rPh>
    <phoneticPr fontId="17"/>
  </si>
  <si>
    <t>●課税対象の区別</t>
    <rPh sb="1" eb="3">
      <t>カゼイ</t>
    </rPh>
    <rPh sb="3" eb="5">
      <t>タイショウ</t>
    </rPh>
    <rPh sb="6" eb="8">
      <t>クベツ</t>
    </rPh>
    <phoneticPr fontId="11"/>
  </si>
  <si>
    <t>現地空港税</t>
    <rPh sb="0" eb="2">
      <t>ゲンチ</t>
    </rPh>
    <rPh sb="2" eb="5">
      <t>クウコウゼイ</t>
    </rPh>
    <phoneticPr fontId="17"/>
  </si>
  <si>
    <t>消費税は、国外取引は不課税、国内取引は課税として計上してください。　　　右記【内訳例】参照</t>
    <rPh sb="36" eb="38">
      <t>ウキ</t>
    </rPh>
    <rPh sb="39" eb="41">
      <t>ウチワケ</t>
    </rPh>
    <rPh sb="41" eb="42">
      <t>レイ</t>
    </rPh>
    <rPh sb="43" eb="45">
      <t>サンショウ</t>
    </rPh>
    <phoneticPr fontId="11"/>
  </si>
  <si>
    <t>国内空港使用料</t>
    <rPh sb="0" eb="7">
      <t>コクナイクウコウシヨウリョウ</t>
    </rPh>
    <phoneticPr fontId="17"/>
  </si>
  <si>
    <t>（消費税法に基づく国税庁の指導に基づき、国内業務のみ課税対象として契約、経理処理を行うため）</t>
    <phoneticPr fontId="11"/>
  </si>
  <si>
    <t>国内旅客保安サービス料</t>
    <rPh sb="0" eb="6">
      <t>コクナイリョカクホアン</t>
    </rPh>
    <rPh sb="10" eb="11">
      <t>リョウ</t>
    </rPh>
    <phoneticPr fontId="17"/>
  </si>
  <si>
    <t>※詳細は「消費税取扱い」シートを参照</t>
    <rPh sb="1" eb="3">
      <t>ショウサイ</t>
    </rPh>
    <rPh sb="5" eb="8">
      <t>ショウヒゼイ</t>
    </rPh>
    <rPh sb="8" eb="10">
      <t>トリアツカ</t>
    </rPh>
    <rPh sb="16" eb="18">
      <t>サンショウ</t>
    </rPh>
    <phoneticPr fontId="11"/>
  </si>
  <si>
    <t>旅行代理店の発券手数料</t>
    <rPh sb="0" eb="2">
      <t>リョコウ</t>
    </rPh>
    <rPh sb="2" eb="4">
      <t>ダイリ</t>
    </rPh>
    <rPh sb="4" eb="5">
      <t>テン</t>
    </rPh>
    <rPh sb="6" eb="11">
      <t>ハッケンテスウリョウ</t>
    </rPh>
    <phoneticPr fontId="17"/>
  </si>
  <si>
    <t>海外日当</t>
    <rPh sb="0" eb="2">
      <t>カイガイ</t>
    </rPh>
    <rPh sb="2" eb="4">
      <t>ニットウ</t>
    </rPh>
    <phoneticPr fontId="5"/>
  </si>
  <si>
    <t>海外出張の日当</t>
    <rPh sb="0" eb="2">
      <t>カイガイ</t>
    </rPh>
    <rPh sb="2" eb="4">
      <t>シュッチョウ</t>
    </rPh>
    <rPh sb="5" eb="7">
      <t>ニットウ</t>
    </rPh>
    <phoneticPr fontId="5"/>
  </si>
  <si>
    <t>旅費は各社の外国旅費、国内旅費規程に基づき記載すること</t>
    <rPh sb="0" eb="2">
      <t>リョヒ</t>
    </rPh>
    <rPh sb="3" eb="5">
      <t>カクシャ</t>
    </rPh>
    <rPh sb="6" eb="8">
      <t>ガイコク</t>
    </rPh>
    <rPh sb="8" eb="10">
      <t>リョヒ</t>
    </rPh>
    <rPh sb="11" eb="13">
      <t>コクナイ</t>
    </rPh>
    <rPh sb="13" eb="15">
      <t>リョヒ</t>
    </rPh>
    <rPh sb="15" eb="17">
      <t>キテイ</t>
    </rPh>
    <rPh sb="18" eb="19">
      <t>モト</t>
    </rPh>
    <rPh sb="21" eb="23">
      <t>キサイ</t>
    </rPh>
    <phoneticPr fontId="5"/>
  </si>
  <si>
    <t>●人件費単価</t>
    <rPh sb="1" eb="4">
      <t>ジンケンヒ</t>
    </rPh>
    <rPh sb="4" eb="6">
      <t>タンカ</t>
    </rPh>
    <phoneticPr fontId="11"/>
  </si>
  <si>
    <t>国内日当</t>
    <rPh sb="0" eb="2">
      <t>コクナイ</t>
    </rPh>
    <rPh sb="2" eb="4">
      <t>ニットウ</t>
    </rPh>
    <phoneticPr fontId="5"/>
  </si>
  <si>
    <t>国内出張の日当</t>
    <rPh sb="0" eb="2">
      <t>コクナイ</t>
    </rPh>
    <rPh sb="2" eb="4">
      <t>シュッチョウ</t>
    </rPh>
    <rPh sb="5" eb="7">
      <t>ニットウ</t>
    </rPh>
    <phoneticPr fontId="5"/>
  </si>
  <si>
    <t>「委託事業事務処理マニュアル」 を参照し、健保等級単価、実績単価、コスト実績単価、受託単価の</t>
    <phoneticPr fontId="11"/>
  </si>
  <si>
    <t>海外宿泊費</t>
    <rPh sb="0" eb="2">
      <t>カイガイ</t>
    </rPh>
    <rPh sb="2" eb="5">
      <t>シュクハクヒ</t>
    </rPh>
    <phoneticPr fontId="5"/>
  </si>
  <si>
    <t>海外のホテル代</t>
    <rPh sb="0" eb="2">
      <t>カイガイ</t>
    </rPh>
    <rPh sb="6" eb="7">
      <t>ダイ</t>
    </rPh>
    <phoneticPr fontId="5"/>
  </si>
  <si>
    <t>いずれかを選択の上、設定する。下記根拠資料を見積に添付して提出すること。</t>
    <rPh sb="15" eb="17">
      <t>カキ</t>
    </rPh>
    <rPh sb="17" eb="19">
      <t>コンキョ</t>
    </rPh>
    <rPh sb="19" eb="21">
      <t>シリョウ</t>
    </rPh>
    <rPh sb="22" eb="24">
      <t>ミツモリ</t>
    </rPh>
    <rPh sb="25" eb="27">
      <t>テンプ</t>
    </rPh>
    <rPh sb="29" eb="31">
      <t>テイシュツ</t>
    </rPh>
    <phoneticPr fontId="11"/>
  </si>
  <si>
    <t>国内宿泊費</t>
    <rPh sb="0" eb="2">
      <t>コクナイ</t>
    </rPh>
    <rPh sb="2" eb="5">
      <t>シュクハクヒ</t>
    </rPh>
    <phoneticPr fontId="5"/>
  </si>
  <si>
    <t>国内のホテル代</t>
    <rPh sb="0" eb="2">
      <t>コクナイ</t>
    </rPh>
    <rPh sb="6" eb="7">
      <t>ダイ</t>
    </rPh>
    <phoneticPr fontId="5"/>
  </si>
  <si>
    <t>海外旅行保険</t>
    <rPh sb="0" eb="2">
      <t>カイガイ</t>
    </rPh>
    <rPh sb="2" eb="4">
      <t>リョコウ</t>
    </rPh>
    <rPh sb="4" eb="6">
      <t>ホケン</t>
    </rPh>
    <phoneticPr fontId="5"/>
  </si>
  <si>
    <t>海外出張中の保険料</t>
    <rPh sb="0" eb="2">
      <t>カイガイ</t>
    </rPh>
    <rPh sb="2" eb="5">
      <t>シュッチョウチュウ</t>
    </rPh>
    <rPh sb="6" eb="9">
      <t>ホケンリョウ</t>
    </rPh>
    <phoneticPr fontId="5"/>
  </si>
  <si>
    <t>手法</t>
    <rPh sb="0" eb="2">
      <t>シュホウ</t>
    </rPh>
    <phoneticPr fontId="16"/>
  </si>
  <si>
    <t>単価</t>
    <rPh sb="0" eb="2">
      <t>タンカ</t>
    </rPh>
    <phoneticPr fontId="16"/>
  </si>
  <si>
    <t>単価設定の根拠資料</t>
    <rPh sb="0" eb="2">
      <t>タンカ</t>
    </rPh>
    <rPh sb="2" eb="4">
      <t>セッテイ</t>
    </rPh>
    <rPh sb="5" eb="7">
      <t>コンキョ</t>
    </rPh>
    <rPh sb="7" eb="9">
      <t>シリョウ</t>
    </rPh>
    <phoneticPr fontId="16"/>
  </si>
  <si>
    <t>現地交通費</t>
  </si>
  <si>
    <t>海外での電車、レンタカー、タクシー等</t>
    <rPh sb="0" eb="2">
      <t>カイガイ</t>
    </rPh>
    <rPh sb="4" eb="6">
      <t>デンシャ</t>
    </rPh>
    <rPh sb="17" eb="18">
      <t>トウ</t>
    </rPh>
    <phoneticPr fontId="5"/>
  </si>
  <si>
    <t>手法１</t>
    <rPh sb="0" eb="2">
      <t>シュホウ</t>
    </rPh>
    <phoneticPr fontId="16"/>
  </si>
  <si>
    <t>健保等級単価</t>
    <rPh sb="0" eb="2">
      <t>ケンポ</t>
    </rPh>
    <rPh sb="2" eb="4">
      <t>トウキュウ</t>
    </rPh>
    <rPh sb="4" eb="6">
      <t>タンカ</t>
    </rPh>
    <phoneticPr fontId="16"/>
  </si>
  <si>
    <t>・健保等級証明書</t>
    <rPh sb="1" eb="3">
      <t>ケンポ</t>
    </rPh>
    <rPh sb="3" eb="5">
      <t>トウキュウ</t>
    </rPh>
    <rPh sb="5" eb="8">
      <t>ショウメイショ</t>
    </rPh>
    <phoneticPr fontId="16"/>
  </si>
  <si>
    <t>国内交通費</t>
    <phoneticPr fontId="5"/>
  </si>
  <si>
    <t>〇〇駅⇔成田空港、空港バス等</t>
    <rPh sb="2" eb="3">
      <t>エキ</t>
    </rPh>
    <rPh sb="4" eb="6">
      <t>ナリタ</t>
    </rPh>
    <rPh sb="6" eb="8">
      <t>クウコウ</t>
    </rPh>
    <rPh sb="9" eb="11">
      <t>クウコウ</t>
    </rPh>
    <rPh sb="13" eb="14">
      <t>トウ</t>
    </rPh>
    <phoneticPr fontId="5"/>
  </si>
  <si>
    <t>電車やバス、タクシー、ガソリン代などの交通費は内税
⇒割戻しで税抜き額を求める</t>
    <phoneticPr fontId="5"/>
  </si>
  <si>
    <t>手法２</t>
    <rPh sb="0" eb="2">
      <t>シュホウ</t>
    </rPh>
    <phoneticPr fontId="16"/>
  </si>
  <si>
    <t>実績単価</t>
    <rPh sb="0" eb="2">
      <t>ジッセキ</t>
    </rPh>
    <rPh sb="2" eb="4">
      <t>タンカ</t>
    </rPh>
    <phoneticPr fontId="16"/>
  </si>
  <si>
    <t>・人件費実績単価算出表 （＊書式あり）</t>
    <rPh sb="1" eb="4">
      <t>ジンケンヒ</t>
    </rPh>
    <rPh sb="4" eb="6">
      <t>ジッセキ</t>
    </rPh>
    <rPh sb="6" eb="8">
      <t>タンカ</t>
    </rPh>
    <rPh sb="8" eb="10">
      <t>サンシュツ</t>
    </rPh>
    <rPh sb="10" eb="11">
      <t>ヒョウ</t>
    </rPh>
    <rPh sb="14" eb="16">
      <t>ショシキ</t>
    </rPh>
    <phoneticPr fontId="16"/>
  </si>
  <si>
    <t>手法３</t>
    <rPh sb="0" eb="2">
      <t>シュホウ</t>
    </rPh>
    <phoneticPr fontId="16"/>
  </si>
  <si>
    <t>コスト実績単価</t>
    <rPh sb="3" eb="5">
      <t>ジッセキ</t>
    </rPh>
    <rPh sb="5" eb="7">
      <t>タンカ</t>
    </rPh>
    <phoneticPr fontId="16"/>
  </si>
  <si>
    <t>・時間あたりの人件費単価計算の基礎となる資料
・時間あたりの間接的経費の基礎となる資料</t>
    <rPh sb="1" eb="3">
      <t>ジカン</t>
    </rPh>
    <rPh sb="7" eb="10">
      <t>ジンケンヒ</t>
    </rPh>
    <rPh sb="10" eb="12">
      <t>タンカ</t>
    </rPh>
    <rPh sb="12" eb="14">
      <t>ケイサン</t>
    </rPh>
    <rPh sb="15" eb="17">
      <t>キソ</t>
    </rPh>
    <rPh sb="20" eb="22">
      <t>シリョウ</t>
    </rPh>
    <rPh sb="24" eb="26">
      <t>ジカン</t>
    </rPh>
    <rPh sb="30" eb="33">
      <t>カンセツテキ</t>
    </rPh>
    <rPh sb="33" eb="35">
      <t>ケイヒ</t>
    </rPh>
    <rPh sb="36" eb="38">
      <t>キソ</t>
    </rPh>
    <rPh sb="41" eb="43">
      <t>シリョウ</t>
    </rPh>
    <phoneticPr fontId="16"/>
  </si>
  <si>
    <t>手法４</t>
    <rPh sb="0" eb="2">
      <t>シュホウ</t>
    </rPh>
    <phoneticPr fontId="16"/>
  </si>
  <si>
    <t>受託単価</t>
    <rPh sb="0" eb="2">
      <t>ジュタク</t>
    </rPh>
    <rPh sb="2" eb="4">
      <t>タンカ</t>
    </rPh>
    <phoneticPr fontId="16"/>
  </si>
  <si>
    <t>・単価表</t>
    <rPh sb="1" eb="3">
      <t>タンカ</t>
    </rPh>
    <rPh sb="3" eb="4">
      <t>ヒョウ</t>
    </rPh>
    <phoneticPr fontId="16"/>
  </si>
  <si>
    <t>●経費の流用</t>
    <rPh sb="1" eb="3">
      <t>ケイヒ</t>
    </rPh>
    <rPh sb="4" eb="6">
      <t>リュウヨウ</t>
    </rPh>
    <phoneticPr fontId="11"/>
  </si>
  <si>
    <t>・以下いずれかの資料</t>
    <rPh sb="1" eb="3">
      <t>イカ</t>
    </rPh>
    <rPh sb="8" eb="10">
      <t>シリョウ</t>
    </rPh>
    <phoneticPr fontId="16"/>
  </si>
  <si>
    <t>流用額が10％以内であれば、計画変更をしなくとも精算できるが、</t>
    <phoneticPr fontId="11"/>
  </si>
  <si>
    <t>①当該単価規程等が公表されていることがわかるもの。</t>
    <rPh sb="1" eb="3">
      <t>トウガイ</t>
    </rPh>
    <rPh sb="3" eb="5">
      <t>タンカ</t>
    </rPh>
    <rPh sb="5" eb="7">
      <t>キテイ</t>
    </rPh>
    <rPh sb="7" eb="8">
      <t>トウ</t>
    </rPh>
    <rPh sb="9" eb="11">
      <t>コウヒョウ</t>
    </rPh>
    <phoneticPr fontId="16"/>
  </si>
  <si>
    <t>人件費と一般管理費は増やすことができない。</t>
    <phoneticPr fontId="11"/>
  </si>
  <si>
    <t>②経済産業省以外の官公庁で当該単価の受託実績が分かるもの。</t>
    <rPh sb="1" eb="6">
      <t>ケイザイサンギョウショウ</t>
    </rPh>
    <rPh sb="6" eb="8">
      <t>イガイ</t>
    </rPh>
    <rPh sb="9" eb="12">
      <t>カンコウチョウ</t>
    </rPh>
    <rPh sb="13" eb="15">
      <t>トウガイ</t>
    </rPh>
    <rPh sb="15" eb="17">
      <t>タンカ</t>
    </rPh>
    <rPh sb="18" eb="20">
      <t>ジュタク</t>
    </rPh>
    <rPh sb="20" eb="22">
      <t>ジッセキ</t>
    </rPh>
    <rPh sb="23" eb="24">
      <t>ワ</t>
    </rPh>
    <phoneticPr fontId="16"/>
  </si>
  <si>
    <t>③官公庁以外で当該単価での複数の受託実績が分かるもの。</t>
    <rPh sb="1" eb="4">
      <t>カンコウチョウ</t>
    </rPh>
    <rPh sb="4" eb="6">
      <t>イガイ</t>
    </rPh>
    <rPh sb="7" eb="9">
      <t>トウガイ</t>
    </rPh>
    <rPh sb="9" eb="11">
      <t>タンカ</t>
    </rPh>
    <rPh sb="13" eb="15">
      <t>フクスウ</t>
    </rPh>
    <rPh sb="16" eb="20">
      <t>ジュタクジッセキ</t>
    </rPh>
    <rPh sb="21" eb="22">
      <t>ワ</t>
    </rPh>
    <phoneticPr fontId="16"/>
  </si>
  <si>
    <t>●一般管理費率</t>
    <rPh sb="1" eb="7">
      <t>イッパンカンリヒリツ</t>
    </rPh>
    <phoneticPr fontId="11"/>
  </si>
  <si>
    <t>「一般管理費率算定表」（＊書式あり）に、計算の根拠（決算書の損益計算書等）を添付し提出すること。　</t>
    <rPh sb="13" eb="15">
      <t>ショシキ</t>
    </rPh>
    <phoneticPr fontId="5"/>
  </si>
  <si>
    <t>「委託事業事務処理マニュアル」に沿って一般管理費率を算定する。</t>
    <rPh sb="16" eb="17">
      <t>ソ</t>
    </rPh>
    <rPh sb="19" eb="21">
      <t>イッパン</t>
    </rPh>
    <rPh sb="21" eb="24">
      <t>カンリヒ</t>
    </rPh>
    <rPh sb="24" eb="25">
      <t>リツ</t>
    </rPh>
    <rPh sb="26" eb="28">
      <t>サンテイ</t>
    </rPh>
    <phoneticPr fontId="5"/>
  </si>
  <si>
    <t>一般管理費＝（Ⅰ．人件費＋Ⅱ．事業費）＜Ⅲ．再委託・外注費を除く＞×一般管理費率</t>
    <phoneticPr fontId="5"/>
  </si>
  <si>
    <t>※手法４　受託単価を使用する場合、単価に一般管理費が含まれている場合は計上不可。</t>
    <rPh sb="1" eb="3">
      <t>シュホウ</t>
    </rPh>
    <rPh sb="5" eb="7">
      <t>ジュタク</t>
    </rPh>
    <rPh sb="7" eb="9">
      <t>タンカ</t>
    </rPh>
    <rPh sb="10" eb="12">
      <t>シヨウ</t>
    </rPh>
    <rPh sb="14" eb="16">
      <t>バアイ</t>
    </rPh>
    <rPh sb="17" eb="19">
      <t>タンカ</t>
    </rPh>
    <rPh sb="20" eb="22">
      <t>イッパン</t>
    </rPh>
    <rPh sb="22" eb="25">
      <t>カンリヒ</t>
    </rPh>
    <rPh sb="26" eb="27">
      <t>フク</t>
    </rPh>
    <rPh sb="32" eb="34">
      <t>バアイ</t>
    </rPh>
    <rPh sb="35" eb="37">
      <t>ケイジョウ</t>
    </rPh>
    <rPh sb="37" eb="39">
      <t>フカ</t>
    </rPh>
    <phoneticPr fontId="11"/>
  </si>
  <si>
    <t>契約金額に対する再委託費の額（外注費を含む。）の割合が５０％を超える場合には、</t>
    <phoneticPr fontId="11"/>
  </si>
  <si>
    <t>提案書テンプレートの様式3　別添１の「再委託費率が50%を超える理由書」を提出すること。</t>
    <rPh sb="0" eb="3">
      <t>テイアンショ</t>
    </rPh>
    <rPh sb="37" eb="39">
      <t>テイシュツ</t>
    </rPh>
    <phoneticPr fontId="5"/>
  </si>
  <si>
    <t>　　  令和　　　　年　　月　　日</t>
    <rPh sb="4" eb="6">
      <t>レイワ</t>
    </rPh>
    <rPh sb="10" eb="11">
      <t>ネン</t>
    </rPh>
    <rPh sb="13" eb="14">
      <t>ガツ</t>
    </rPh>
    <rPh sb="16" eb="17">
      <t>ニチ</t>
    </rPh>
    <phoneticPr fontId="11"/>
  </si>
  <si>
    <t>※公示日以降</t>
    <rPh sb="1" eb="4">
      <t>コウジビ</t>
    </rPh>
    <rPh sb="4" eb="6">
      <t>イコウ</t>
    </rPh>
    <phoneticPr fontId="11"/>
  </si>
  <si>
    <t>パシフィックコンサルタンツ株式会社</t>
    <rPh sb="13" eb="17">
      <t>カブシキガイシャ</t>
    </rPh>
    <phoneticPr fontId="11"/>
  </si>
  <si>
    <t>グローバルカンパニー　国際開発部　御中</t>
    <rPh sb="11" eb="13">
      <t>コクサイ</t>
    </rPh>
    <rPh sb="13" eb="15">
      <t>カイハツ</t>
    </rPh>
    <rPh sb="15" eb="16">
      <t>ブ</t>
    </rPh>
    <rPh sb="17" eb="19">
      <t>オンチュウ</t>
    </rPh>
    <phoneticPr fontId="11"/>
  </si>
  <si>
    <t>住所</t>
    <rPh sb="0" eb="2">
      <t>ジュウショ</t>
    </rPh>
    <phoneticPr fontId="11"/>
  </si>
  <si>
    <t>会社</t>
    <rPh sb="0" eb="2">
      <t>カイシャ</t>
    </rPh>
    <phoneticPr fontId="11"/>
  </si>
  <si>
    <t>氏名</t>
    <rPh sb="0" eb="2">
      <t>シメイ</t>
    </rPh>
    <phoneticPr fontId="11"/>
  </si>
  <si>
    <t>※押印</t>
    <rPh sb="1" eb="3">
      <t>オウイン</t>
    </rPh>
    <phoneticPr fontId="11"/>
  </si>
  <si>
    <t>見積書</t>
    <rPh sb="0" eb="3">
      <t>ミツモリショ</t>
    </rPh>
    <phoneticPr fontId="11"/>
  </si>
  <si>
    <t>見積金額</t>
    <rPh sb="0" eb="2">
      <t>ミツモリ</t>
    </rPh>
    <rPh sb="2" eb="4">
      <t>キンガク</t>
    </rPh>
    <phoneticPr fontId="11"/>
  </si>
  <si>
    <t>円</t>
    <rPh sb="0" eb="1">
      <t>エン</t>
    </rPh>
    <phoneticPr fontId="11"/>
  </si>
  <si>
    <t>（税込）</t>
    <rPh sb="1" eb="3">
      <t>ゼイコミ</t>
    </rPh>
    <phoneticPr fontId="11"/>
  </si>
  <si>
    <t>（税抜金額　　　　　　　</t>
    <rPh sb="1" eb="3">
      <t>ゼイヌキ</t>
    </rPh>
    <rPh sb="3" eb="5">
      <t>キンガク</t>
    </rPh>
    <phoneticPr fontId="11"/>
  </si>
  <si>
    <t>円）</t>
    <phoneticPr fontId="11"/>
  </si>
  <si>
    <t>内訳</t>
  </si>
  <si>
    <t>不課税対象</t>
    <phoneticPr fontId="11"/>
  </si>
  <si>
    <t>課税対象(10％)</t>
    <phoneticPr fontId="11"/>
  </si>
  <si>
    <t>消費税及び
地方消費税</t>
    <phoneticPr fontId="11"/>
  </si>
  <si>
    <t>件名</t>
    <rPh sb="0" eb="2">
      <t>ケンメイ</t>
    </rPh>
    <phoneticPr fontId="11"/>
  </si>
  <si>
    <t>内訳は別添のとおり</t>
    <rPh sb="0" eb="2">
      <t>ウチワケ</t>
    </rPh>
    <rPh sb="3" eb="5">
      <t>ベッテン</t>
    </rPh>
    <phoneticPr fontId="0"/>
  </si>
  <si>
    <t>※契約日以前の日付</t>
    <rPh sb="1" eb="3">
      <t>ケイヤク</t>
    </rPh>
    <rPh sb="3" eb="4">
      <t>ヒ</t>
    </rPh>
    <rPh sb="4" eb="6">
      <t>イゼン</t>
    </rPh>
    <rPh sb="7" eb="9">
      <t>ヒヅケ</t>
    </rPh>
    <phoneticPr fontId="11"/>
  </si>
  <si>
    <t>下記の通りお見積り申し上げます。</t>
    <rPh sb="0" eb="2">
      <t>カキ</t>
    </rPh>
    <rPh sb="3" eb="4">
      <t>トオ</t>
    </rPh>
    <rPh sb="6" eb="8">
      <t>ミツモ</t>
    </rPh>
    <rPh sb="9" eb="10">
      <t>モウ</t>
    </rPh>
    <rPh sb="11" eb="12">
      <t>ア</t>
    </rPh>
    <phoneticPr fontId="11"/>
  </si>
  <si>
    <r>
      <t>令和5年度「二国間クレジット取得等のためのインフラ整備調査事業（JCM実現可能性調査）」</t>
    </r>
    <r>
      <rPr>
        <sz val="11"/>
        <color rgb="FFFF0000"/>
        <rFont val="ＭＳ Ｐゴシック"/>
        <family val="3"/>
        <charset val="128"/>
      </rPr>
      <t>（ここに提案業務件名を記入）</t>
    </r>
    <phoneticPr fontId="11"/>
  </si>
  <si>
    <t>作業期間：委託契約締結日から令和6年2月9日</t>
    <rPh sb="0" eb="2">
      <t>サギョウ</t>
    </rPh>
    <rPh sb="2" eb="4">
      <t>キカン</t>
    </rPh>
    <phoneticPr fontId="11"/>
  </si>
  <si>
    <t>WBS Lv2：1172B445E0101</t>
    <phoneticPr fontId="11"/>
  </si>
  <si>
    <t>見積内訳</t>
    <rPh sb="0" eb="2">
      <t>ミツモリ</t>
    </rPh>
    <rPh sb="2" eb="4">
      <t>ウチワケ</t>
    </rPh>
    <phoneticPr fontId="5"/>
  </si>
  <si>
    <t>（単位：円）</t>
    <phoneticPr fontId="5"/>
  </si>
  <si>
    <t>区分</t>
    <rPh sb="0" eb="2">
      <t>クブン</t>
    </rPh>
    <phoneticPr fontId="5"/>
  </si>
  <si>
    <t>内訳</t>
    <rPh sb="0" eb="2">
      <t>ウチワケ</t>
    </rPh>
    <phoneticPr fontId="5"/>
  </si>
  <si>
    <t>委託金額（税抜）①＋②</t>
    <rPh sb="0" eb="2">
      <t>イタク</t>
    </rPh>
    <rPh sb="2" eb="4">
      <t>キンガク</t>
    </rPh>
    <rPh sb="5" eb="7">
      <t>ゼイヌキ</t>
    </rPh>
    <phoneticPr fontId="11"/>
  </si>
  <si>
    <t>積算内訳</t>
    <rPh sb="0" eb="2">
      <t>セキサン</t>
    </rPh>
    <rPh sb="2" eb="4">
      <t>ウチワケ</t>
    </rPh>
    <phoneticPr fontId="5"/>
  </si>
  <si>
    <t>①　不課税
対象</t>
    <rPh sb="2" eb="5">
      <t>フカゼイ</t>
    </rPh>
    <rPh sb="6" eb="8">
      <t>タイショウ</t>
    </rPh>
    <phoneticPr fontId="5"/>
  </si>
  <si>
    <t>②　課税
対象（税抜）</t>
    <rPh sb="5" eb="7">
      <t>タイショウ</t>
    </rPh>
    <rPh sb="8" eb="10">
      <t>ゼイヌキ</t>
    </rPh>
    <phoneticPr fontId="12"/>
  </si>
  <si>
    <t>③　
消費税</t>
    <rPh sb="3" eb="6">
      <t>ショウヒゼイ</t>
    </rPh>
    <phoneticPr fontId="12"/>
  </si>
  <si>
    <t>上級研究員</t>
    <rPh sb="0" eb="2">
      <t>ジョウキュウ</t>
    </rPh>
    <rPh sb="2" eb="5">
      <t>ケンキュウイン</t>
    </rPh>
    <phoneticPr fontId="5"/>
  </si>
  <si>
    <t>×</t>
    <phoneticPr fontId="5"/>
  </si>
  <si>
    <t>時間</t>
    <rPh sb="0" eb="2">
      <t>ジカン</t>
    </rPh>
    <phoneticPr fontId="0"/>
  </si>
  <si>
    <t>※人件費単価の根拠資料を併せて提出</t>
    <phoneticPr fontId="11"/>
  </si>
  <si>
    <t>主任研究員</t>
    <rPh sb="0" eb="5">
      <t>シュニンケンキュウイン</t>
    </rPh>
    <phoneticPr fontId="5"/>
  </si>
  <si>
    <t>研究員</t>
    <rPh sb="0" eb="3">
      <t>ケンキュウイン</t>
    </rPh>
    <phoneticPr fontId="5"/>
  </si>
  <si>
    <t>Ⅱ．事業費</t>
    <rPh sb="2" eb="5">
      <t>ジギョウヒ</t>
    </rPh>
    <phoneticPr fontId="5"/>
  </si>
  <si>
    <t>旅費</t>
    <rPh sb="0" eb="2">
      <t>リョヒ</t>
    </rPh>
    <phoneticPr fontId="5"/>
  </si>
  <si>
    <t>海外旅費</t>
    <rPh sb="0" eb="2">
      <t>カイガイ</t>
    </rPh>
    <rPh sb="2" eb="4">
      <t>リョヒ</t>
    </rPh>
    <phoneticPr fontId="5"/>
  </si>
  <si>
    <t>※①不課税対象、②課税対象税抜、③消費税は別掲のため、単価に含まれている場合は除外して計上のこと。</t>
    <rPh sb="2" eb="5">
      <t>フカゼイ</t>
    </rPh>
    <rPh sb="5" eb="7">
      <t>タイショウ</t>
    </rPh>
    <rPh sb="9" eb="11">
      <t>カゼイ</t>
    </rPh>
    <rPh sb="11" eb="13">
      <t>タイショウ</t>
    </rPh>
    <rPh sb="13" eb="15">
      <t>ゼイヌキ</t>
    </rPh>
    <rPh sb="17" eb="20">
      <t>ショウヒゼイ</t>
    </rPh>
    <rPh sb="21" eb="22">
      <t>ベツ</t>
    </rPh>
    <rPh sb="27" eb="29">
      <t>タンカ</t>
    </rPh>
    <rPh sb="30" eb="31">
      <t>フク</t>
    </rPh>
    <rPh sb="36" eb="38">
      <t>バアイ</t>
    </rPh>
    <rPh sb="39" eb="41">
      <t>ジョガイ</t>
    </rPh>
    <rPh sb="43" eb="45">
      <t>ケイジョウ</t>
    </rPh>
    <phoneticPr fontId="11"/>
  </si>
  <si>
    <t>海外出張旅費（不課税）</t>
    <rPh sb="0" eb="2">
      <t>カイガイ</t>
    </rPh>
    <rPh sb="2" eb="4">
      <t>シュッチョウ</t>
    </rPh>
    <rPh sb="4" eb="6">
      <t>リョヒ</t>
    </rPh>
    <rPh sb="7" eb="10">
      <t>フカゼイ</t>
    </rPh>
    <phoneticPr fontId="5"/>
  </si>
  <si>
    <t>人・回</t>
    <rPh sb="0" eb="1">
      <t>ニン</t>
    </rPh>
    <rPh sb="2" eb="3">
      <t>カイ</t>
    </rPh>
    <phoneticPr fontId="5"/>
  </si>
  <si>
    <t>海外出張旅費（課税）　</t>
    <rPh sb="0" eb="2">
      <t>カイガイ</t>
    </rPh>
    <rPh sb="2" eb="4">
      <t>シュッチョウ</t>
    </rPh>
    <rPh sb="4" eb="6">
      <t>リョヒ</t>
    </rPh>
    <rPh sb="7" eb="9">
      <t>カゼイ</t>
    </rPh>
    <phoneticPr fontId="5"/>
  </si>
  <si>
    <t>国内旅費</t>
    <rPh sb="0" eb="2">
      <t>コクナイ</t>
    </rPh>
    <rPh sb="2" eb="4">
      <t>リョヒ</t>
    </rPh>
    <phoneticPr fontId="5"/>
  </si>
  <si>
    <t>※各社の旅費規程に基づき記載すること</t>
    <rPh sb="1" eb="3">
      <t>カクシャ</t>
    </rPh>
    <rPh sb="4" eb="6">
      <t>リョヒ</t>
    </rPh>
    <rPh sb="6" eb="8">
      <t>キテイ</t>
    </rPh>
    <rPh sb="9" eb="10">
      <t>モト</t>
    </rPh>
    <rPh sb="12" eb="14">
      <t>キサイ</t>
    </rPh>
    <phoneticPr fontId="11"/>
  </si>
  <si>
    <t>国内出張旅費</t>
    <rPh sb="0" eb="2">
      <t>コクナイ</t>
    </rPh>
    <rPh sb="2" eb="4">
      <t>シュッチョウ</t>
    </rPh>
    <rPh sb="4" eb="6">
      <t>リョヒ</t>
    </rPh>
    <phoneticPr fontId="5"/>
  </si>
  <si>
    <t>会議費</t>
    <rPh sb="0" eb="3">
      <t>カイギヒ</t>
    </rPh>
    <phoneticPr fontId="5"/>
  </si>
  <si>
    <t>会場借料（会議名）</t>
    <rPh sb="0" eb="2">
      <t>カイジョウ</t>
    </rPh>
    <rPh sb="2" eb="4">
      <t>シャクリョウ</t>
    </rPh>
    <rPh sb="5" eb="7">
      <t>カイギ</t>
    </rPh>
    <rPh sb="7" eb="8">
      <t>メイ</t>
    </rPh>
    <phoneticPr fontId="5"/>
  </si>
  <si>
    <t>回</t>
    <rPh sb="0" eb="1">
      <t>カイ</t>
    </rPh>
    <phoneticPr fontId="5"/>
  </si>
  <si>
    <t>謝金</t>
    <rPh sb="0" eb="2">
      <t>シャキン</t>
    </rPh>
    <phoneticPr fontId="5"/>
  </si>
  <si>
    <t>委員謝金（○○委員会）</t>
    <rPh sb="0" eb="2">
      <t>イイン</t>
    </rPh>
    <rPh sb="2" eb="4">
      <t>シャキン</t>
    </rPh>
    <rPh sb="7" eb="10">
      <t>イインカイ</t>
    </rPh>
    <phoneticPr fontId="5"/>
  </si>
  <si>
    <t>時間</t>
    <rPh sb="0" eb="2">
      <t>ジカン</t>
    </rPh>
    <phoneticPr fontId="5"/>
  </si>
  <si>
    <t>人</t>
    <rPh sb="0" eb="1">
      <t>ニン</t>
    </rPh>
    <phoneticPr fontId="5"/>
  </si>
  <si>
    <t>講師謝金（講演内容）</t>
    <rPh sb="0" eb="2">
      <t>コウシ</t>
    </rPh>
    <rPh sb="2" eb="4">
      <t>シャキン</t>
    </rPh>
    <rPh sb="5" eb="7">
      <t>コウエン</t>
    </rPh>
    <rPh sb="7" eb="9">
      <t>ナイヨウ</t>
    </rPh>
    <phoneticPr fontId="5"/>
  </si>
  <si>
    <t>備品費</t>
    <rPh sb="0" eb="3">
      <t>ビヒンヒ</t>
    </rPh>
    <phoneticPr fontId="5"/>
  </si>
  <si>
    <t>（借料及び損料）</t>
    <phoneticPr fontId="11"/>
  </si>
  <si>
    <t>機器リース代（機器種別）</t>
    <rPh sb="0" eb="2">
      <t>キキ</t>
    </rPh>
    <rPh sb="5" eb="6">
      <t>ダイ</t>
    </rPh>
    <rPh sb="7" eb="9">
      <t>キキ</t>
    </rPh>
    <rPh sb="9" eb="11">
      <t>シュベツ</t>
    </rPh>
    <phoneticPr fontId="5"/>
  </si>
  <si>
    <t>ヶ月</t>
    <rPh sb="1" eb="2">
      <t>ゲツ</t>
    </rPh>
    <phoneticPr fontId="5"/>
  </si>
  <si>
    <t>消耗品費</t>
    <phoneticPr fontId="5"/>
  </si>
  <si>
    <t>（消耗品名）</t>
    <rPh sb="1" eb="3">
      <t>ショウモウ</t>
    </rPh>
    <rPh sb="3" eb="4">
      <t>ヒン</t>
    </rPh>
    <rPh sb="4" eb="5">
      <t>メイ</t>
    </rPh>
    <phoneticPr fontId="5"/>
  </si>
  <si>
    <t>個</t>
    <rPh sb="0" eb="1">
      <t>コ</t>
    </rPh>
    <phoneticPr fontId="5"/>
  </si>
  <si>
    <t>印刷製本費</t>
    <rPh sb="0" eb="2">
      <t>インサツ</t>
    </rPh>
    <rPh sb="2" eb="3">
      <t>セイ</t>
    </rPh>
    <rPh sb="3" eb="4">
      <t>ホン</t>
    </rPh>
    <rPh sb="4" eb="5">
      <t>ヒ</t>
    </rPh>
    <phoneticPr fontId="5"/>
  </si>
  <si>
    <t>パンフレット印刷費</t>
    <rPh sb="6" eb="8">
      <t>インサツ</t>
    </rPh>
    <rPh sb="8" eb="9">
      <t>ヒ</t>
    </rPh>
    <phoneticPr fontId="5"/>
  </si>
  <si>
    <t>部</t>
    <rPh sb="0" eb="1">
      <t>ブ</t>
    </rPh>
    <phoneticPr fontId="5"/>
  </si>
  <si>
    <t>補助員人件費</t>
    <phoneticPr fontId="5"/>
  </si>
  <si>
    <t>（作業名）</t>
    <rPh sb="1" eb="3">
      <t>サギョウ</t>
    </rPh>
    <rPh sb="3" eb="4">
      <t>メイ</t>
    </rPh>
    <phoneticPr fontId="5"/>
  </si>
  <si>
    <t>人</t>
    <rPh sb="0" eb="1">
      <t>ヒト</t>
    </rPh>
    <phoneticPr fontId="5"/>
  </si>
  <si>
    <t>その他諸経費</t>
    <rPh sb="2" eb="3">
      <t>タ</t>
    </rPh>
    <rPh sb="3" eb="6">
      <t>ショケイヒ</t>
    </rPh>
    <phoneticPr fontId="5"/>
  </si>
  <si>
    <t>通信運搬費（郵送料、運送費等）</t>
    <rPh sb="0" eb="2">
      <t>ツウシン</t>
    </rPh>
    <rPh sb="2" eb="4">
      <t>ウンパン</t>
    </rPh>
    <rPh sb="4" eb="5">
      <t>ヒ</t>
    </rPh>
    <rPh sb="6" eb="9">
      <t>ユウソウリョウ</t>
    </rPh>
    <rPh sb="10" eb="13">
      <t>ウンソウヒ</t>
    </rPh>
    <rPh sb="13" eb="14">
      <t>トウ</t>
    </rPh>
    <phoneticPr fontId="5"/>
  </si>
  <si>
    <t>件</t>
    <rPh sb="0" eb="1">
      <t>ケン</t>
    </rPh>
    <phoneticPr fontId="5"/>
  </si>
  <si>
    <t>通訳費</t>
    <rPh sb="0" eb="2">
      <t>ツウヤク</t>
    </rPh>
    <rPh sb="2" eb="3">
      <t>ヒ</t>
    </rPh>
    <phoneticPr fontId="5"/>
  </si>
  <si>
    <t>日</t>
    <rPh sb="0" eb="1">
      <t>ヒ</t>
    </rPh>
    <phoneticPr fontId="5"/>
  </si>
  <si>
    <t>Ⅲ．再委託・外注費</t>
    <rPh sb="2" eb="5">
      <t>サイイタク</t>
    </rPh>
    <rPh sb="6" eb="9">
      <t>ガイチュウヒ</t>
    </rPh>
    <phoneticPr fontId="5"/>
  </si>
  <si>
    <t>再委託費</t>
    <rPh sb="0" eb="4">
      <t>サイイタクヒ</t>
    </rPh>
    <phoneticPr fontId="5"/>
  </si>
  <si>
    <t>（○○株式会社）</t>
    <rPh sb="3" eb="7">
      <t>カブシキガイシャ</t>
    </rPh>
    <phoneticPr fontId="5"/>
  </si>
  <si>
    <t>式</t>
    <rPh sb="0" eb="1">
      <t>シキ</t>
    </rPh>
    <phoneticPr fontId="5"/>
  </si>
  <si>
    <t>（xxxx,Ltd.）</t>
    <phoneticPr fontId="5"/>
  </si>
  <si>
    <t>外注費</t>
    <rPh sb="0" eb="3">
      <t>ガイチュウヒ</t>
    </rPh>
    <phoneticPr fontId="5"/>
  </si>
  <si>
    <t>シンポジウム開催支援費（事業者名）</t>
    <rPh sb="6" eb="8">
      <t>カイサイ</t>
    </rPh>
    <rPh sb="8" eb="10">
      <t>シエン</t>
    </rPh>
    <rPh sb="10" eb="11">
      <t>ヒ</t>
    </rPh>
    <rPh sb="12" eb="15">
      <t>ジギョウシャ</t>
    </rPh>
    <rPh sb="15" eb="16">
      <t>メイ</t>
    </rPh>
    <phoneticPr fontId="5"/>
  </si>
  <si>
    <t>Ⅳ．一般管理費</t>
    <rPh sb="2" eb="4">
      <t>イッパン</t>
    </rPh>
    <rPh sb="4" eb="7">
      <t>カンリヒ</t>
    </rPh>
    <phoneticPr fontId="5"/>
  </si>
  <si>
    <t>直接経費（Ⅰ．人件費＋Ⅱ．事業費）×一般管理費率</t>
  </si>
  <si>
    <t>小計</t>
    <rPh sb="0" eb="2">
      <t>ショウケイ</t>
    </rPh>
    <phoneticPr fontId="5"/>
  </si>
  <si>
    <t>（Ⅰ+Ⅱ+Ⅲ+Ⅳ）</t>
    <phoneticPr fontId="11"/>
  </si>
  <si>
    <t>税込合計</t>
    <rPh sb="0" eb="2">
      <t>ゼイコミ</t>
    </rPh>
    <rPh sb="2" eb="4">
      <t>ゴウケイ</t>
    </rPh>
    <phoneticPr fontId="5"/>
  </si>
  <si>
    <t>（①＋②＋③）</t>
  </si>
  <si>
    <t>積算内訳</t>
    <rPh sb="0" eb="4">
      <t>セキサンウチワケ</t>
    </rPh>
    <phoneticPr fontId="11"/>
  </si>
  <si>
    <t>人件費算出根拠（実績単価）</t>
    <rPh sb="0" eb="3">
      <t>ジンケンヒ</t>
    </rPh>
    <rPh sb="3" eb="7">
      <t>サンシュツコンキョ</t>
    </rPh>
    <rPh sb="8" eb="12">
      <t>ジッセキタンカ</t>
    </rPh>
    <phoneticPr fontId="5"/>
  </si>
  <si>
    <t>人件費単価算出表</t>
    <rPh sb="0" eb="3">
      <t>ジンケンヒ</t>
    </rPh>
    <rPh sb="3" eb="5">
      <t>タンカ</t>
    </rPh>
    <rPh sb="5" eb="7">
      <t>サンシュツ</t>
    </rPh>
    <rPh sb="7" eb="8">
      <t>ヒョウ</t>
    </rPh>
    <phoneticPr fontId="33"/>
  </si>
  <si>
    <t>事業者名：</t>
    <rPh sb="0" eb="3">
      <t>ジギョウシャ</t>
    </rPh>
    <rPh sb="3" eb="4">
      <t>メイ</t>
    </rPh>
    <phoneticPr fontId="33"/>
  </si>
  <si>
    <t>作成日</t>
    <rPh sb="0" eb="3">
      <t>サクセイビ</t>
    </rPh>
    <phoneticPr fontId="33"/>
  </si>
  <si>
    <t>労務管理責任者</t>
    <rPh sb="0" eb="2">
      <t>ロウム</t>
    </rPh>
    <rPh sb="2" eb="4">
      <t>カンリ</t>
    </rPh>
    <rPh sb="4" eb="6">
      <t>セキニン</t>
    </rPh>
    <rPh sb="6" eb="7">
      <t>シャ</t>
    </rPh>
    <phoneticPr fontId="33"/>
  </si>
  <si>
    <t>　所属</t>
    <rPh sb="1" eb="3">
      <t>ショゾク</t>
    </rPh>
    <phoneticPr fontId="33"/>
  </si>
  <si>
    <t>従事者氏名：</t>
    <rPh sb="0" eb="3">
      <t>ジュウジシャ</t>
    </rPh>
    <rPh sb="3" eb="5">
      <t>シメイ</t>
    </rPh>
    <phoneticPr fontId="33"/>
  </si>
  <si>
    <t>　氏名</t>
    <rPh sb="1" eb="3">
      <t>シメイ</t>
    </rPh>
    <phoneticPr fontId="33"/>
  </si>
  <si>
    <t>人件費総額－通勤手当</t>
    <rPh sb="0" eb="3">
      <t>ジンケンヒ</t>
    </rPh>
    <rPh sb="3" eb="5">
      <t>ソウガク</t>
    </rPh>
    <rPh sb="6" eb="8">
      <t>ツウキン</t>
    </rPh>
    <rPh sb="8" eb="10">
      <t>テアテ</t>
    </rPh>
    <phoneticPr fontId="33"/>
  </si>
  <si>
    <t>円</t>
    <rPh sb="0" eb="1">
      <t>エン</t>
    </rPh>
    <phoneticPr fontId="33"/>
  </si>
  <si>
    <t>通勤手当（消費税割戻後）</t>
    <rPh sb="0" eb="2">
      <t>ツウキン</t>
    </rPh>
    <rPh sb="2" eb="4">
      <t>テアテ</t>
    </rPh>
    <rPh sb="5" eb="8">
      <t>ショウヒゼイ</t>
    </rPh>
    <rPh sb="8" eb="9">
      <t>ワ</t>
    </rPh>
    <rPh sb="9" eb="10">
      <t>モド</t>
    </rPh>
    <rPh sb="10" eb="11">
      <t>ゴ</t>
    </rPh>
    <phoneticPr fontId="33"/>
  </si>
  <si>
    <t>所定労働時間／日</t>
    <rPh sb="0" eb="2">
      <t>ショテイ</t>
    </rPh>
    <rPh sb="2" eb="4">
      <t>ロウドウ</t>
    </rPh>
    <rPh sb="4" eb="6">
      <t>ジカン</t>
    </rPh>
    <rPh sb="7" eb="8">
      <t>ニチ</t>
    </rPh>
    <phoneticPr fontId="33"/>
  </si>
  <si>
    <t>時間</t>
    <rPh sb="0" eb="2">
      <t>ジカン</t>
    </rPh>
    <phoneticPr fontId="33"/>
  </si>
  <si>
    <t>年間総額</t>
    <rPh sb="0" eb="2">
      <t>ネンカン</t>
    </rPh>
    <rPh sb="2" eb="4">
      <t>ソウガク</t>
    </rPh>
    <phoneticPr fontId="33"/>
  </si>
  <si>
    <t>年間理論総労働時間</t>
    <rPh sb="0" eb="2">
      <t>ネンカン</t>
    </rPh>
    <rPh sb="2" eb="4">
      <t>リロン</t>
    </rPh>
    <rPh sb="4" eb="5">
      <t>ソウ</t>
    </rPh>
    <rPh sb="5" eb="7">
      <t>ロウドウ</t>
    </rPh>
    <rPh sb="7" eb="9">
      <t>ジカン</t>
    </rPh>
    <phoneticPr fontId="33"/>
  </si>
  <si>
    <t>時間内時間単価（年度間給与等支払額（時間外を除く）÷企業カレンダー上の年度間理論総労働時間）</t>
    <rPh sb="0" eb="2">
      <t>ジカン</t>
    </rPh>
    <rPh sb="2" eb="3">
      <t>ナイ</t>
    </rPh>
    <rPh sb="3" eb="5">
      <t>ジカン</t>
    </rPh>
    <rPh sb="5" eb="7">
      <t>タンカ</t>
    </rPh>
    <rPh sb="8" eb="10">
      <t>ネンド</t>
    </rPh>
    <rPh sb="10" eb="11">
      <t>カン</t>
    </rPh>
    <rPh sb="11" eb="13">
      <t>キュウヨ</t>
    </rPh>
    <rPh sb="13" eb="14">
      <t>トウ</t>
    </rPh>
    <rPh sb="14" eb="16">
      <t>シハライ</t>
    </rPh>
    <rPh sb="16" eb="17">
      <t>ガク</t>
    </rPh>
    <rPh sb="18" eb="21">
      <t>ジカンガイ</t>
    </rPh>
    <rPh sb="22" eb="23">
      <t>ノゾ</t>
    </rPh>
    <rPh sb="26" eb="28">
      <t>キギョウ</t>
    </rPh>
    <rPh sb="33" eb="34">
      <t>ジョウ</t>
    </rPh>
    <rPh sb="35" eb="37">
      <t>ネンド</t>
    </rPh>
    <rPh sb="37" eb="38">
      <t>カン</t>
    </rPh>
    <rPh sb="38" eb="40">
      <t>リロン</t>
    </rPh>
    <rPh sb="40" eb="41">
      <t>ソウ</t>
    </rPh>
    <rPh sb="41" eb="43">
      <t>ロウドウ</t>
    </rPh>
    <rPh sb="43" eb="45">
      <t>ジカン</t>
    </rPh>
    <phoneticPr fontId="33"/>
  </si>
  <si>
    <t>（単位：円）</t>
    <rPh sb="1" eb="3">
      <t>タンイ</t>
    </rPh>
    <rPh sb="4" eb="5">
      <t>エン</t>
    </rPh>
    <phoneticPr fontId="5"/>
  </si>
  <si>
    <t>月</t>
    <rPh sb="0" eb="1">
      <t>ツキ</t>
    </rPh>
    <phoneticPr fontId="33"/>
  </si>
  <si>
    <t>所定勤務
日数</t>
    <rPh sb="0" eb="2">
      <t>ショテイ</t>
    </rPh>
    <rPh sb="2" eb="4">
      <t>キンム</t>
    </rPh>
    <rPh sb="5" eb="7">
      <t>ニッスウ</t>
    </rPh>
    <phoneticPr fontId="33"/>
  </si>
  <si>
    <t>基本給</t>
    <rPh sb="0" eb="3">
      <t>キホンキュウ</t>
    </rPh>
    <phoneticPr fontId="33"/>
  </si>
  <si>
    <t>諸手当</t>
    <rPh sb="0" eb="3">
      <t>ショテアテ</t>
    </rPh>
    <phoneticPr fontId="33"/>
  </si>
  <si>
    <t>基本給
＋
諸手当</t>
    <rPh sb="0" eb="3">
      <t>キホンキュウ</t>
    </rPh>
    <rPh sb="6" eb="9">
      <t>ショテアテ</t>
    </rPh>
    <phoneticPr fontId="33"/>
  </si>
  <si>
    <t>社会保険料事業主負担分</t>
    <rPh sb="0" eb="2">
      <t>シャカイ</t>
    </rPh>
    <rPh sb="2" eb="5">
      <t>ホケンリョウ</t>
    </rPh>
    <rPh sb="5" eb="8">
      <t>ジギョウヌシ</t>
    </rPh>
    <rPh sb="8" eb="10">
      <t>フタン</t>
    </rPh>
    <rPh sb="10" eb="11">
      <t>ブン</t>
    </rPh>
    <phoneticPr fontId="33"/>
  </si>
  <si>
    <t>労働保険事業主負担分</t>
    <rPh sb="0" eb="2">
      <t>ロウドウ</t>
    </rPh>
    <rPh sb="2" eb="4">
      <t>ホケン</t>
    </rPh>
    <rPh sb="4" eb="7">
      <t>ジギョウヌシ</t>
    </rPh>
    <rPh sb="7" eb="9">
      <t>フタン</t>
    </rPh>
    <rPh sb="9" eb="10">
      <t>ブン</t>
    </rPh>
    <phoneticPr fontId="33"/>
  </si>
  <si>
    <t>社会保険料事業主負担分
＋
労働保険事業主負担分</t>
    <rPh sb="0" eb="2">
      <t>シャカイ</t>
    </rPh>
    <rPh sb="2" eb="5">
      <t>ホケンリョウ</t>
    </rPh>
    <rPh sb="5" eb="8">
      <t>ジギョウヌシ</t>
    </rPh>
    <rPh sb="8" eb="10">
      <t>フタン</t>
    </rPh>
    <rPh sb="10" eb="11">
      <t>ブン</t>
    </rPh>
    <rPh sb="14" eb="16">
      <t>ロウドウ</t>
    </rPh>
    <rPh sb="16" eb="18">
      <t>ホケン</t>
    </rPh>
    <rPh sb="18" eb="21">
      <t>ジギョウヌシ</t>
    </rPh>
    <rPh sb="21" eb="23">
      <t>フタン</t>
    </rPh>
    <rPh sb="23" eb="24">
      <t>ブン</t>
    </rPh>
    <phoneticPr fontId="33"/>
  </si>
  <si>
    <t>総額</t>
    <rPh sb="0" eb="2">
      <t>ソウガク</t>
    </rPh>
    <phoneticPr fontId="33"/>
  </si>
  <si>
    <t>〇〇
手当</t>
    <rPh sb="3" eb="5">
      <t>テアテ</t>
    </rPh>
    <phoneticPr fontId="33"/>
  </si>
  <si>
    <t>通勤手当</t>
    <rPh sb="0" eb="2">
      <t>ツウキン</t>
    </rPh>
    <rPh sb="2" eb="4">
      <t>テアテ</t>
    </rPh>
    <phoneticPr fontId="33"/>
  </si>
  <si>
    <t>健康保険</t>
    <rPh sb="0" eb="2">
      <t>ケンコウ</t>
    </rPh>
    <rPh sb="2" eb="4">
      <t>ホケン</t>
    </rPh>
    <phoneticPr fontId="33"/>
  </si>
  <si>
    <t>厚生年金</t>
    <rPh sb="0" eb="2">
      <t>コウセイ</t>
    </rPh>
    <rPh sb="2" eb="4">
      <t>ネンキン</t>
    </rPh>
    <phoneticPr fontId="33"/>
  </si>
  <si>
    <t>その他
（基金等）</t>
    <rPh sb="2" eb="3">
      <t>タ</t>
    </rPh>
    <rPh sb="5" eb="7">
      <t>キキン</t>
    </rPh>
    <rPh sb="7" eb="8">
      <t>トウ</t>
    </rPh>
    <phoneticPr fontId="33"/>
  </si>
  <si>
    <t>子供・子育
て拠出金</t>
    <rPh sb="0" eb="2">
      <t>コドモ</t>
    </rPh>
    <rPh sb="3" eb="5">
      <t>コソダ</t>
    </rPh>
    <rPh sb="7" eb="10">
      <t>キョシュツキン</t>
    </rPh>
    <phoneticPr fontId="33"/>
  </si>
  <si>
    <t>介護保険</t>
    <rPh sb="0" eb="2">
      <t>カイゴ</t>
    </rPh>
    <rPh sb="2" eb="4">
      <t>ホケン</t>
    </rPh>
    <phoneticPr fontId="33"/>
  </si>
  <si>
    <t>雇用保険</t>
    <rPh sb="0" eb="2">
      <t>コヨウ</t>
    </rPh>
    <rPh sb="2" eb="4">
      <t>ホケン</t>
    </rPh>
    <phoneticPr fontId="33"/>
  </si>
  <si>
    <t>労災保険</t>
    <rPh sb="0" eb="2">
      <t>ロウサイ</t>
    </rPh>
    <rPh sb="2" eb="4">
      <t>ホケン</t>
    </rPh>
    <phoneticPr fontId="33"/>
  </si>
  <si>
    <t>一般
拠出金</t>
    <rPh sb="0" eb="2">
      <t>イッパン</t>
    </rPh>
    <rPh sb="3" eb="6">
      <t>キョシュツキン</t>
    </rPh>
    <phoneticPr fontId="33"/>
  </si>
  <si>
    <t>2022年4月分</t>
    <rPh sb="4" eb="5">
      <t>ネン</t>
    </rPh>
    <rPh sb="6" eb="8">
      <t>ガツブン</t>
    </rPh>
    <phoneticPr fontId="33"/>
  </si>
  <si>
    <t>2022年5月分</t>
    <rPh sb="4" eb="5">
      <t>ネン</t>
    </rPh>
    <rPh sb="6" eb="8">
      <t>ガツブン</t>
    </rPh>
    <phoneticPr fontId="33"/>
  </si>
  <si>
    <t>2022年6月分</t>
    <rPh sb="4" eb="5">
      <t>ネン</t>
    </rPh>
    <rPh sb="6" eb="8">
      <t>ガツブン</t>
    </rPh>
    <phoneticPr fontId="33"/>
  </si>
  <si>
    <t>2022年7月分</t>
    <rPh sb="4" eb="5">
      <t>ネン</t>
    </rPh>
    <rPh sb="6" eb="8">
      <t>ガツブン</t>
    </rPh>
    <phoneticPr fontId="33"/>
  </si>
  <si>
    <t>2022年8月分</t>
    <rPh sb="4" eb="5">
      <t>ネン</t>
    </rPh>
    <rPh sb="6" eb="8">
      <t>ガツブン</t>
    </rPh>
    <phoneticPr fontId="33"/>
  </si>
  <si>
    <t>2022年9月分</t>
    <rPh sb="4" eb="5">
      <t>ネン</t>
    </rPh>
    <rPh sb="6" eb="8">
      <t>ガツブン</t>
    </rPh>
    <phoneticPr fontId="33"/>
  </si>
  <si>
    <t>2022年10月分</t>
    <rPh sb="4" eb="5">
      <t>ネン</t>
    </rPh>
    <rPh sb="7" eb="9">
      <t>ガツブン</t>
    </rPh>
    <phoneticPr fontId="33"/>
  </si>
  <si>
    <t>2022年11月分</t>
    <rPh sb="4" eb="5">
      <t>ネン</t>
    </rPh>
    <rPh sb="7" eb="9">
      <t>ガツブン</t>
    </rPh>
    <phoneticPr fontId="33"/>
  </si>
  <si>
    <t>2022年12月分</t>
    <rPh sb="4" eb="5">
      <t>ネン</t>
    </rPh>
    <rPh sb="7" eb="9">
      <t>ガツブン</t>
    </rPh>
    <phoneticPr fontId="33"/>
  </si>
  <si>
    <t>2023年1月分</t>
    <rPh sb="4" eb="5">
      <t>ネン</t>
    </rPh>
    <rPh sb="6" eb="7">
      <t>ガツ</t>
    </rPh>
    <rPh sb="7" eb="8">
      <t>ブン</t>
    </rPh>
    <phoneticPr fontId="33"/>
  </si>
  <si>
    <t>2023年2月分</t>
    <rPh sb="4" eb="5">
      <t>ネン</t>
    </rPh>
    <rPh sb="6" eb="7">
      <t>ガツ</t>
    </rPh>
    <rPh sb="7" eb="8">
      <t>ブン</t>
    </rPh>
    <phoneticPr fontId="33"/>
  </si>
  <si>
    <t>2023年3月分</t>
    <rPh sb="4" eb="5">
      <t>ネン</t>
    </rPh>
    <rPh sb="6" eb="7">
      <t>ガツ</t>
    </rPh>
    <rPh sb="7" eb="8">
      <t>ブン</t>
    </rPh>
    <phoneticPr fontId="33"/>
  </si>
  <si>
    <t>賞与1</t>
    <rPh sb="0" eb="2">
      <t>ショウヨ</t>
    </rPh>
    <phoneticPr fontId="33"/>
  </si>
  <si>
    <t>賞与2</t>
    <rPh sb="0" eb="2">
      <t>ショウヨ</t>
    </rPh>
    <phoneticPr fontId="33"/>
  </si>
  <si>
    <t>賞与3</t>
    <rPh sb="0" eb="2">
      <t>ショウヨ</t>
    </rPh>
    <phoneticPr fontId="33"/>
  </si>
  <si>
    <t>賞与4</t>
    <rPh sb="0" eb="2">
      <t>ショウヨ</t>
    </rPh>
    <phoneticPr fontId="33"/>
  </si>
  <si>
    <t>計</t>
    <rPh sb="0" eb="1">
      <t>ケイ</t>
    </rPh>
    <phoneticPr fontId="33"/>
  </si>
  <si>
    <t>一般管理費率算定の方法「委託事業事務処理マニュアル」より</t>
    <rPh sb="0" eb="6">
      <t>イッパンカンリヒリツ</t>
    </rPh>
    <rPh sb="6" eb="8">
      <t>サンテイ</t>
    </rPh>
    <rPh sb="9" eb="11">
      <t>ホウホウ</t>
    </rPh>
    <rPh sb="12" eb="14">
      <t>イタク</t>
    </rPh>
    <rPh sb="14" eb="20">
      <t>ジギョウジムショリ</t>
    </rPh>
    <phoneticPr fontId="5"/>
  </si>
  <si>
    <t>一般管理費率算定方法</t>
    <rPh sb="0" eb="6">
      <t>イッパンカンリヒリツ</t>
    </rPh>
    <rPh sb="6" eb="8">
      <t>サンテイ</t>
    </rPh>
    <rPh sb="8" eb="10">
      <t>ホウホウ</t>
    </rPh>
    <phoneticPr fontId="11"/>
  </si>
  <si>
    <t>一般管理費率算出表</t>
    <rPh sb="0" eb="2">
      <t>イッパン</t>
    </rPh>
    <rPh sb="2" eb="5">
      <t>カンリヒ</t>
    </rPh>
    <rPh sb="5" eb="6">
      <t>リツ</t>
    </rPh>
    <rPh sb="6" eb="8">
      <t>サンシュツ</t>
    </rPh>
    <rPh sb="8" eb="9">
      <t>ヒョウ</t>
    </rPh>
    <phoneticPr fontId="5"/>
  </si>
  <si>
    <t>○○○○株式会社</t>
    <rPh sb="4" eb="8">
      <t>カブシキガイシャ</t>
    </rPh>
    <phoneticPr fontId="5"/>
  </si>
  <si>
    <t>一般管理費</t>
    <rPh sb="0" eb="5">
      <t>イッパンカンリヒ</t>
    </rPh>
    <phoneticPr fontId="5"/>
  </si>
  <si>
    <t>売上原価</t>
    <rPh sb="0" eb="2">
      <t>ウリアゲ</t>
    </rPh>
    <rPh sb="2" eb="4">
      <t>ゲンカ</t>
    </rPh>
    <phoneticPr fontId="5"/>
  </si>
  <si>
    <t>損益計算書より算出</t>
    <rPh sb="0" eb="2">
      <t>ソンエキ</t>
    </rPh>
    <rPh sb="2" eb="5">
      <t>ケイサンショ</t>
    </rPh>
    <rPh sb="7" eb="9">
      <t>サンシュツ</t>
    </rPh>
    <phoneticPr fontId="5"/>
  </si>
  <si>
    <t>一般管理費率</t>
    <rPh sb="0" eb="6">
      <t>イッパンカンリヒリツ</t>
    </rPh>
    <phoneticPr fontId="5"/>
  </si>
  <si>
    <t>＝</t>
    <phoneticPr fontId="5"/>
  </si>
  <si>
    <t>→</t>
    <phoneticPr fontId="5"/>
  </si>
  <si>
    <t>小数点2位を切捨て</t>
    <rPh sb="0" eb="3">
      <t>ショウスウテン</t>
    </rPh>
    <rPh sb="4" eb="5">
      <t>イ</t>
    </rPh>
    <rPh sb="6" eb="7">
      <t>ス</t>
    </rPh>
    <phoneticPr fontId="5"/>
  </si>
  <si>
    <t>※算出された一般管理費率か10％のいずれか小さい方の数値を上限とするため</t>
    <rPh sb="1" eb="3">
      <t>サンシュツ</t>
    </rPh>
    <phoneticPr fontId="5"/>
  </si>
  <si>
    <t>　　　8.3％　＜　10.0％　→　一般管理費率　＝　8.3％</t>
    <rPh sb="18" eb="20">
      <t>イッパン</t>
    </rPh>
    <rPh sb="20" eb="23">
      <t>カンリヒ</t>
    </rPh>
    <rPh sb="23" eb="24">
      <t>リツ</t>
    </rPh>
    <phoneticPr fontId="5"/>
  </si>
  <si>
    <t>（注）損益計算書要旨等の資料を添付のこと</t>
    <rPh sb="3" eb="5">
      <t>ソンエキ</t>
    </rPh>
    <rPh sb="5" eb="8">
      <t>ケイサンショ</t>
    </rPh>
    <rPh sb="8" eb="10">
      <t>ヨウシ</t>
    </rPh>
    <rPh sb="10" eb="11">
      <t>トウ</t>
    </rPh>
    <rPh sb="12" eb="14">
      <t>シリョウ</t>
    </rPh>
    <phoneticPr fontId="5"/>
  </si>
  <si>
    <t>　　　〇.〇％　＜　10.0％　→　一般管理費率　＝　〇.〇％</t>
    <rPh sb="18" eb="20">
      <t>イッパン</t>
    </rPh>
    <rPh sb="20" eb="23">
      <t>カンリヒ</t>
    </rPh>
    <rPh sb="23" eb="24">
      <t>リツ</t>
    </rPh>
    <phoneticPr fontId="5"/>
  </si>
  <si>
    <r>
      <t>令和5年度「二国間クレジット取得等のためのインフラ整備調査事業（JCM実現可能性調査）」</t>
    </r>
    <r>
      <rPr>
        <sz val="11"/>
        <color rgb="FFFF0000"/>
        <rFont val="ＭＳ Ｐゴシック"/>
        <family val="3"/>
        <charset val="128"/>
      </rPr>
      <t>（ここに提案業務件名を記入）</t>
    </r>
    <r>
      <rPr>
        <sz val="11"/>
        <color theme="1"/>
        <rFont val="ＭＳ Ｐゴシック"/>
        <family val="3"/>
        <charset val="128"/>
      </rPr>
      <t>提案のため、下記の通りお見積り申し上げます。</t>
    </r>
    <phoneticPr fontId="11"/>
  </si>
  <si>
    <t>●共同提案者の見積内訳</t>
    <rPh sb="1" eb="6">
      <t>キョウドウテイアンシャ</t>
    </rPh>
    <rPh sb="7" eb="11">
      <t>ミツモリウチワケ</t>
    </rPh>
    <phoneticPr fontId="11"/>
  </si>
  <si>
    <t>共同提案の場合、提案者の見積内訳の再委託費として共同提案者の不課税と課税分の合計額を記載すること。</t>
  </si>
  <si>
    <t>なお、提案時は審査のため、共同提案者の見積内訳と根拠資料（人件費、一般管理費率）も提出すること。</t>
  </si>
  <si>
    <t>見積内訳 (共同提案分)</t>
    <phoneticPr fontId="11"/>
  </si>
  <si>
    <t>【2次公募用】見積書テンプレート　目次</t>
    <rPh sb="2" eb="3">
      <t>ジ</t>
    </rPh>
    <rPh sb="3" eb="5">
      <t>コウボ</t>
    </rPh>
    <rPh sb="5" eb="6">
      <t>ヨウ</t>
    </rPh>
    <rPh sb="7" eb="10">
      <t>ミツモリショ</t>
    </rPh>
    <rPh sb="17" eb="19">
      <t>モクジ</t>
    </rPh>
    <phoneticPr fontId="11"/>
  </si>
  <si>
    <t>●５０％を超える再委託費（共同提案者分も含む）</t>
    <rPh sb="5" eb="6">
      <t>コ</t>
    </rPh>
    <rPh sb="8" eb="11">
      <t>サイイタク</t>
    </rPh>
    <rPh sb="11" eb="12">
      <t>ヒ</t>
    </rPh>
    <rPh sb="13" eb="15">
      <t>キョウドウ</t>
    </rPh>
    <rPh sb="15" eb="18">
      <t>テイアンシャ</t>
    </rPh>
    <rPh sb="18" eb="19">
      <t>ブン</t>
    </rPh>
    <rPh sb="20" eb="21">
      <t>フク</t>
    </rPh>
    <phoneticPr fontId="11"/>
  </si>
  <si>
    <t>提案者：</t>
    <rPh sb="0" eb="2">
      <t>テイアン</t>
    </rPh>
    <rPh sb="2" eb="3">
      <t>シャ</t>
    </rPh>
    <phoneticPr fontId="11"/>
  </si>
  <si>
    <t>〇〇株式会社</t>
    <rPh sb="2" eb="6">
      <t>カブシキガイシャ</t>
    </rPh>
    <phoneticPr fontId="11"/>
  </si>
  <si>
    <t>株式会社△△</t>
    <rPh sb="0" eb="4">
      <t>カブシキガイシャ</t>
    </rPh>
    <phoneticPr fontId="11"/>
  </si>
  <si>
    <t>共同提案者：</t>
    <rPh sb="0" eb="4">
      <t>キョウドウテイアン</t>
    </rPh>
    <rPh sb="4" eb="5">
      <t>シャ</t>
    </rPh>
    <phoneticPr fontId="11"/>
  </si>
  <si>
    <t>◆提案時見積書</t>
    <phoneticPr fontId="5"/>
  </si>
  <si>
    <t xml:space="preserve">     提案者：〇〇株式会社                                 　 共同提案者：株式会社△△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</si>
</sst>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quot;#,##0"/>
    <numFmt numFmtId="178" formatCode="#,##0.0_ "/>
    <numFmt numFmtId="179" formatCode="#"/>
    <numFmt numFmtId="180" formatCode="0.0&quot;％&quot;"/>
    <numFmt numFmtId="181" formatCode="0.0%"/>
  </numFmts>
  <fonts count="5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メイリオ"/>
      <family val="3"/>
      <charset val="128"/>
    </font>
    <font>
      <sz val="6"/>
      <name val="ＭＳ Ｐゴシック"/>
      <family val="2"/>
      <charset val="128"/>
      <scheme val="minor"/>
    </font>
    <font>
      <b/>
      <sz val="11"/>
      <color theme="1"/>
      <name val="メイリオ"/>
      <family val="3"/>
      <charset val="128"/>
    </font>
    <font>
      <sz val="10"/>
      <color theme="1"/>
      <name val="メイリオ"/>
      <family val="3"/>
      <charset val="128"/>
    </font>
    <font>
      <sz val="11"/>
      <name val="ＭＳ Ｐゴシック"/>
      <family val="3"/>
      <charset val="128"/>
    </font>
    <font>
      <b/>
      <sz val="11"/>
      <name val="メイリオ"/>
      <family val="3"/>
      <charset val="128"/>
    </font>
    <font>
      <sz val="12"/>
      <name val="細明朝体"/>
      <family val="3"/>
      <charset val="128"/>
    </font>
    <font>
      <sz val="6"/>
      <name val="ＭＳ Ｐゴシック"/>
      <family val="3"/>
      <charset val="128"/>
      <scheme val="minor"/>
    </font>
    <font>
      <sz val="6"/>
      <name val="細明朝体"/>
      <family val="3"/>
      <charset val="128"/>
    </font>
    <font>
      <b/>
      <sz val="12"/>
      <color theme="1"/>
      <name val="メイリオ"/>
      <family val="3"/>
      <charset val="128"/>
    </font>
    <font>
      <sz val="11"/>
      <name val="メイリオ"/>
      <family val="3"/>
      <charset val="128"/>
    </font>
    <font>
      <sz val="9"/>
      <color indexed="81"/>
      <name val="MS P ゴシック"/>
      <family val="3"/>
      <charset val="128"/>
    </font>
    <font>
      <sz val="18"/>
      <color theme="3"/>
      <name val="ＭＳ Ｐゴシック"/>
      <family val="2"/>
      <charset val="128"/>
      <scheme val="major"/>
    </font>
    <font>
      <b/>
      <sz val="15"/>
      <color theme="3"/>
      <name val="ＭＳ Ｐゴシック"/>
      <family val="2"/>
      <charset val="128"/>
      <scheme val="minor"/>
    </font>
    <font>
      <sz val="11"/>
      <color theme="1"/>
      <name val="ＭＳ Ｐゴシック"/>
      <family val="3"/>
      <charset val="128"/>
    </font>
    <font>
      <sz val="12"/>
      <color theme="1"/>
      <name val="ＭＳ Ｐゴシック"/>
      <family val="3"/>
      <charset val="128"/>
    </font>
    <font>
      <sz val="9"/>
      <color rgb="FF000000"/>
      <name val="ＭＳ 明朝"/>
      <family val="1"/>
      <charset val="128"/>
    </font>
    <font>
      <sz val="9"/>
      <color rgb="FF000000"/>
      <name val="Times New Roman"/>
      <family val="1"/>
    </font>
    <font>
      <sz val="9"/>
      <color rgb="FF000000"/>
      <name val="ＭＳ Ｐゴシック"/>
      <family val="3"/>
      <charset val="128"/>
    </font>
    <font>
      <sz val="10"/>
      <color rgb="FF000000"/>
      <name val="ＭＳ Ｐゴシック"/>
      <family val="3"/>
      <charset val="128"/>
    </font>
    <font>
      <sz val="11"/>
      <color theme="1"/>
      <name val="ＭＳ Ｐゴシック"/>
      <family val="3"/>
      <charset val="128"/>
      <scheme val="major"/>
    </font>
    <font>
      <b/>
      <sz val="11"/>
      <color theme="1"/>
      <name val="ＭＳ Ｐゴシック"/>
      <family val="3"/>
      <charset val="128"/>
      <scheme val="major"/>
    </font>
    <font>
      <sz val="10.5"/>
      <color rgb="FF000000"/>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b/>
      <u/>
      <sz val="11"/>
      <color theme="1"/>
      <name val="ＭＳ Ｐゴシック"/>
      <family val="3"/>
      <charset val="128"/>
      <scheme val="major"/>
    </font>
    <font>
      <b/>
      <sz val="10"/>
      <color indexed="81"/>
      <name val="MS P ゴシック"/>
      <family val="3"/>
      <charset val="128"/>
    </font>
    <font>
      <sz val="11"/>
      <color theme="1"/>
      <name val="Meiryo UI"/>
      <family val="2"/>
      <charset val="128"/>
    </font>
    <font>
      <sz val="11"/>
      <color theme="1"/>
      <name val="ＭＳ ゴシック"/>
      <family val="3"/>
      <charset val="128"/>
    </font>
    <font>
      <sz val="6"/>
      <name val="Meiryo UI"/>
      <family val="2"/>
      <charset val="128"/>
    </font>
    <font>
      <b/>
      <u/>
      <sz val="14"/>
      <color theme="1"/>
      <name val="ＭＳ ゴシック"/>
      <family val="3"/>
      <charset val="128"/>
    </font>
    <font>
      <sz val="14"/>
      <color theme="1"/>
      <name val="ＭＳ ゴシック"/>
      <family val="3"/>
      <charset val="128"/>
    </font>
    <font>
      <b/>
      <sz val="12"/>
      <color theme="1"/>
      <name val="ＭＳ Ｐゴシック"/>
      <family val="3"/>
      <charset val="128"/>
    </font>
    <font>
      <b/>
      <sz val="11"/>
      <color theme="1"/>
      <name val="ＭＳ Ｐゴシック"/>
      <family val="3"/>
      <charset val="128"/>
    </font>
    <font>
      <sz val="11"/>
      <color rgb="FFFF0000"/>
      <name val="メイリオ"/>
      <family val="3"/>
      <charset val="128"/>
    </font>
    <font>
      <b/>
      <sz val="11"/>
      <color rgb="FFFF0000"/>
      <name val="ＭＳ Ｐゴシック"/>
      <family val="3"/>
      <charset val="128"/>
    </font>
    <font>
      <b/>
      <u/>
      <sz val="11"/>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font>
    <font>
      <sz val="11"/>
      <color rgb="FFFF0000"/>
      <name val="ＭＳ Ｐゴシック"/>
      <family val="3"/>
      <charset val="128"/>
    </font>
    <font>
      <sz val="14"/>
      <color theme="1"/>
      <name val="ＭＳ Ｐゴシック"/>
      <family val="2"/>
      <scheme val="minor"/>
    </font>
    <font>
      <sz val="14"/>
      <color theme="1"/>
      <name val="ＭＳ Ｐゴシック"/>
      <family val="3"/>
      <charset val="128"/>
      <scheme val="minor"/>
    </font>
    <font>
      <u/>
      <sz val="11"/>
      <color theme="10"/>
      <name val="ＭＳ Ｐゴシック"/>
      <family val="2"/>
      <scheme val="minor"/>
    </font>
    <font>
      <sz val="11"/>
      <color rgb="FFFF0000"/>
      <name val="ＭＳ Ｐゴシック"/>
      <family val="2"/>
      <scheme val="minor"/>
    </font>
    <font>
      <sz val="11"/>
      <name val="ＭＳ Ｐゴシック"/>
      <family val="3"/>
      <charset val="128"/>
      <scheme val="major"/>
    </font>
    <font>
      <sz val="11"/>
      <color rgb="FF0070C0"/>
      <name val="ＭＳ Ｐゴシック"/>
      <family val="3"/>
      <charset val="128"/>
      <scheme val="major"/>
    </font>
    <font>
      <sz val="10"/>
      <color rgb="FF0070C0"/>
      <name val="ＭＳ Ｐゴシック"/>
      <family val="3"/>
      <charset val="128"/>
      <scheme val="maj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AF"/>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7" tint="0.59999389629810485"/>
        <bgColor indexed="64"/>
      </patternFill>
    </fill>
  </fills>
  <borders count="64">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medium">
        <color indexed="64"/>
      </right>
      <top style="hair">
        <color indexed="64"/>
      </top>
      <bottom/>
      <diagonal/>
    </border>
  </borders>
  <cellStyleXfs count="12">
    <xf numFmtId="0" fontId="0" fillId="0" borderId="0"/>
    <xf numFmtId="0" fontId="8" fillId="0" borderId="0">
      <alignment vertical="center"/>
    </xf>
    <xf numFmtId="38" fontId="8" fillId="0" borderId="0" applyFont="0" applyFill="0" applyBorder="0" applyAlignment="0" applyProtection="0">
      <alignment vertical="center"/>
    </xf>
    <xf numFmtId="0" fontId="10" fillId="0" borderId="0"/>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31" fillId="0" borderId="0" applyFont="0" applyFill="0" applyBorder="0" applyAlignment="0" applyProtection="0">
      <alignment vertical="center"/>
    </xf>
    <xf numFmtId="0" fontId="3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6" fillId="0" borderId="0" applyNumberFormat="0" applyFill="0" applyBorder="0" applyAlignment="0" applyProtection="0"/>
  </cellStyleXfs>
  <cellXfs count="280">
    <xf numFmtId="0" fontId="0" fillId="0" borderId="0" xfId="0"/>
    <xf numFmtId="0" fontId="7" fillId="2" borderId="14" xfId="0" applyFont="1" applyFill="1" applyBorder="1" applyAlignment="1">
      <alignment horizontal="right" vertical="center" shrinkToFit="1"/>
    </xf>
    <xf numFmtId="177" fontId="4" fillId="2" borderId="0" xfId="0" applyNumberFormat="1" applyFont="1" applyFill="1" applyAlignment="1">
      <alignment horizontal="right" vertical="center" shrinkToFit="1"/>
    </xf>
    <xf numFmtId="176" fontId="4" fillId="2" borderId="0" xfId="0" applyNumberFormat="1" applyFont="1" applyFill="1" applyAlignment="1">
      <alignment vertical="center" shrinkToFit="1"/>
    </xf>
    <xf numFmtId="176" fontId="4" fillId="2" borderId="0" xfId="0" applyNumberFormat="1" applyFont="1" applyFill="1" applyAlignment="1">
      <alignment horizontal="center" vertical="center" shrinkToFit="1"/>
    </xf>
    <xf numFmtId="176" fontId="4" fillId="2" borderId="15" xfId="0" applyNumberFormat="1" applyFont="1" applyFill="1" applyBorder="1" applyAlignment="1">
      <alignment vertical="center" shrinkToFit="1"/>
    </xf>
    <xf numFmtId="177" fontId="4" fillId="2" borderId="18" xfId="0" applyNumberFormat="1" applyFont="1" applyFill="1" applyBorder="1" applyAlignment="1">
      <alignment horizontal="right" vertical="center" shrinkToFit="1"/>
    </xf>
    <xf numFmtId="176" fontId="4" fillId="2" borderId="19" xfId="0" applyNumberFormat="1" applyFont="1" applyFill="1" applyBorder="1" applyAlignment="1">
      <alignment vertical="center" shrinkToFit="1"/>
    </xf>
    <xf numFmtId="176" fontId="4" fillId="2" borderId="19" xfId="0" applyNumberFormat="1" applyFont="1" applyFill="1" applyBorder="1" applyAlignment="1">
      <alignment horizontal="center" vertical="center" shrinkToFit="1"/>
    </xf>
    <xf numFmtId="176" fontId="4" fillId="2" borderId="20" xfId="0" applyNumberFormat="1" applyFont="1" applyFill="1" applyBorder="1" applyAlignment="1">
      <alignment vertical="center" shrinkToFit="1"/>
    </xf>
    <xf numFmtId="0" fontId="7" fillId="2" borderId="29" xfId="0" applyFont="1" applyFill="1" applyBorder="1" applyAlignment="1">
      <alignment horizontal="right" vertical="center" shrinkToFit="1"/>
    </xf>
    <xf numFmtId="0" fontId="7" fillId="2" borderId="25" xfId="0" applyFont="1" applyFill="1" applyBorder="1" applyAlignment="1">
      <alignment horizontal="right" vertical="center" shrinkToFit="1"/>
    </xf>
    <xf numFmtId="177" fontId="4" fillId="2" borderId="30" xfId="0" applyNumberFormat="1" applyFont="1" applyFill="1" applyBorder="1" applyAlignment="1">
      <alignment horizontal="right" vertical="center" shrinkToFit="1"/>
    </xf>
    <xf numFmtId="176" fontId="4" fillId="2" borderId="30" xfId="0" applyNumberFormat="1" applyFont="1" applyFill="1" applyBorder="1" applyAlignment="1">
      <alignment vertical="center" shrinkToFit="1"/>
    </xf>
    <xf numFmtId="176" fontId="4" fillId="2" borderId="30" xfId="0" applyNumberFormat="1" applyFont="1" applyFill="1" applyBorder="1" applyAlignment="1">
      <alignment horizontal="center" vertical="center" shrinkToFit="1"/>
    </xf>
    <xf numFmtId="176" fontId="4" fillId="2" borderId="31" xfId="0" applyNumberFormat="1" applyFont="1" applyFill="1" applyBorder="1" applyAlignment="1">
      <alignment vertical="center" shrinkToFit="1"/>
    </xf>
    <xf numFmtId="176" fontId="4" fillId="2" borderId="35" xfId="0" applyNumberFormat="1" applyFont="1" applyFill="1" applyBorder="1" applyAlignment="1">
      <alignment horizontal="center" vertical="center" shrinkToFit="1"/>
    </xf>
    <xf numFmtId="176" fontId="4" fillId="2" borderId="35" xfId="0" applyNumberFormat="1" applyFont="1" applyFill="1" applyBorder="1" applyAlignment="1">
      <alignment vertical="center" shrinkToFit="1"/>
    </xf>
    <xf numFmtId="176" fontId="4" fillId="2" borderId="36" xfId="0" applyNumberFormat="1" applyFont="1" applyFill="1" applyBorder="1" applyAlignment="1">
      <alignment vertical="center" shrinkToFit="1"/>
    </xf>
    <xf numFmtId="177" fontId="4" fillId="2" borderId="38" xfId="0" applyNumberFormat="1" applyFont="1" applyFill="1" applyBorder="1" applyAlignment="1">
      <alignment horizontal="right" vertical="center" shrinkToFit="1"/>
    </xf>
    <xf numFmtId="0" fontId="7" fillId="2" borderId="21" xfId="0" applyFont="1" applyFill="1" applyBorder="1" applyAlignment="1">
      <alignment horizontal="right" vertical="center" shrinkToFit="1"/>
    </xf>
    <xf numFmtId="177" fontId="4" fillId="2" borderId="37" xfId="0" applyNumberFormat="1" applyFont="1" applyFill="1" applyBorder="1" applyAlignment="1">
      <alignment horizontal="right" vertical="center" shrinkToFit="1"/>
    </xf>
    <xf numFmtId="177" fontId="4" fillId="2" borderId="35" xfId="0" applyNumberFormat="1" applyFont="1" applyFill="1" applyBorder="1" applyAlignment="1">
      <alignment horizontal="right" vertical="center" shrinkToFit="1"/>
    </xf>
    <xf numFmtId="0" fontId="4" fillId="0" borderId="0" xfId="0" applyFont="1" applyAlignment="1">
      <alignment vertical="center"/>
    </xf>
    <xf numFmtId="0" fontId="4" fillId="0" borderId="0" xfId="0" applyFont="1" applyAlignment="1">
      <alignment horizontal="right" vertical="center"/>
    </xf>
    <xf numFmtId="176" fontId="4" fillId="0" borderId="0" xfId="0" applyNumberFormat="1" applyFont="1" applyAlignment="1">
      <alignment vertical="center" shrinkToFit="1"/>
    </xf>
    <xf numFmtId="0" fontId="6" fillId="3" borderId="21" xfId="0" applyFont="1" applyFill="1" applyBorder="1" applyAlignment="1">
      <alignment vertical="center" shrinkToFit="1"/>
    </xf>
    <xf numFmtId="176" fontId="4" fillId="3" borderId="39" xfId="0" applyNumberFormat="1" applyFont="1" applyFill="1" applyBorder="1" applyAlignment="1">
      <alignment vertical="center" shrinkToFit="1"/>
    </xf>
    <xf numFmtId="176" fontId="4" fillId="3" borderId="24" xfId="0" applyNumberFormat="1" applyFont="1" applyFill="1" applyBorder="1" applyAlignment="1">
      <alignment horizontal="center" vertical="center" shrinkToFit="1"/>
    </xf>
    <xf numFmtId="176" fontId="6" fillId="3" borderId="22" xfId="0" applyNumberFormat="1" applyFont="1" applyFill="1" applyBorder="1" applyAlignment="1">
      <alignment horizontal="right" vertical="center" shrinkToFit="1"/>
    </xf>
    <xf numFmtId="0" fontId="6" fillId="3" borderId="5" xfId="0" applyFont="1" applyFill="1" applyBorder="1" applyAlignment="1">
      <alignment vertical="center" shrinkToFit="1"/>
    </xf>
    <xf numFmtId="176" fontId="4" fillId="3" borderId="6" xfId="0" applyNumberFormat="1" applyFont="1" applyFill="1" applyBorder="1" applyAlignment="1">
      <alignment vertical="center" shrinkToFit="1"/>
    </xf>
    <xf numFmtId="176" fontId="4" fillId="3" borderId="6" xfId="0" applyNumberFormat="1" applyFont="1" applyFill="1" applyBorder="1" applyAlignment="1">
      <alignment horizontal="center" vertical="center" shrinkToFit="1"/>
    </xf>
    <xf numFmtId="176" fontId="4" fillId="3" borderId="7" xfId="0" applyNumberFormat="1" applyFont="1" applyFill="1" applyBorder="1" applyAlignment="1">
      <alignment vertical="center" shrinkToFit="1"/>
    </xf>
    <xf numFmtId="176" fontId="6" fillId="3" borderId="5" xfId="0" applyNumberFormat="1" applyFont="1" applyFill="1" applyBorder="1" applyAlignment="1">
      <alignment vertical="center" shrinkToFit="1"/>
    </xf>
    <xf numFmtId="176" fontId="4" fillId="4" borderId="14" xfId="0" applyNumberFormat="1" applyFont="1" applyFill="1" applyBorder="1" applyAlignment="1">
      <alignment vertical="center" shrinkToFit="1"/>
    </xf>
    <xf numFmtId="176" fontId="4" fillId="4" borderId="25" xfId="0" applyNumberFormat="1" applyFont="1" applyFill="1" applyBorder="1" applyAlignment="1">
      <alignment vertical="center" shrinkToFit="1"/>
    </xf>
    <xf numFmtId="0" fontId="7" fillId="0" borderId="14" xfId="0" applyFont="1" applyBorder="1" applyAlignment="1">
      <alignment horizontal="left" vertical="center" shrinkToFit="1"/>
    </xf>
    <xf numFmtId="177" fontId="4" fillId="0" borderId="0" xfId="0" applyNumberFormat="1" applyFont="1" applyAlignment="1">
      <alignment horizontal="right" vertical="center" shrinkToFit="1"/>
    </xf>
    <xf numFmtId="177" fontId="4" fillId="0" borderId="0" xfId="0" applyNumberFormat="1" applyFont="1" applyAlignment="1">
      <alignment horizontal="center" vertical="center" shrinkToFit="1"/>
    </xf>
    <xf numFmtId="176" fontId="4" fillId="0" borderId="0" xfId="0" applyNumberFormat="1" applyFont="1" applyAlignment="1">
      <alignment horizontal="center" vertical="center" shrinkToFit="1"/>
    </xf>
    <xf numFmtId="176" fontId="4" fillId="0" borderId="15" xfId="0" applyNumberFormat="1" applyFont="1" applyBorder="1" applyAlignment="1">
      <alignment vertical="center" shrinkToFit="1"/>
    </xf>
    <xf numFmtId="176" fontId="4" fillId="0" borderId="16" xfId="0" applyNumberFormat="1" applyFont="1" applyBorder="1" applyAlignment="1">
      <alignment vertical="center" shrinkToFit="1"/>
    </xf>
    <xf numFmtId="0" fontId="7" fillId="0" borderId="25" xfId="0" applyFont="1" applyBorder="1" applyAlignment="1">
      <alignment horizontal="left" vertical="center" shrinkToFit="1"/>
    </xf>
    <xf numFmtId="177" fontId="4" fillId="0" borderId="30" xfId="0" applyNumberFormat="1" applyFont="1" applyBorder="1" applyAlignment="1">
      <alignment horizontal="right" vertical="center" shrinkToFit="1"/>
    </xf>
    <xf numFmtId="177" fontId="4" fillId="0" borderId="30" xfId="0" applyNumberFormat="1" applyFont="1" applyBorder="1" applyAlignment="1">
      <alignment horizontal="center" vertical="center" shrinkToFit="1"/>
    </xf>
    <xf numFmtId="176" fontId="4" fillId="0" borderId="30" xfId="0" applyNumberFormat="1" applyFont="1" applyBorder="1" applyAlignment="1">
      <alignment vertical="center" shrinkToFit="1"/>
    </xf>
    <xf numFmtId="176" fontId="4" fillId="0" borderId="30" xfId="0" applyNumberFormat="1" applyFont="1" applyBorder="1" applyAlignment="1">
      <alignment horizontal="center" vertical="center" shrinkToFit="1"/>
    </xf>
    <xf numFmtId="176" fontId="4" fillId="0" borderId="31" xfId="0" applyNumberFormat="1" applyFont="1" applyBorder="1" applyAlignment="1">
      <alignment vertical="center" shrinkToFit="1"/>
    </xf>
    <xf numFmtId="176" fontId="4" fillId="0" borderId="42" xfId="0" applyNumberFormat="1" applyFont="1" applyBorder="1" applyAlignment="1">
      <alignment vertical="center" shrinkToFit="1"/>
    </xf>
    <xf numFmtId="176" fontId="4" fillId="0" borderId="45" xfId="0" applyNumberFormat="1" applyFont="1" applyBorder="1" applyAlignment="1">
      <alignment vertical="center" shrinkToFit="1"/>
    </xf>
    <xf numFmtId="176" fontId="4" fillId="0" borderId="46" xfId="0" applyNumberFormat="1" applyFont="1" applyBorder="1" applyAlignment="1">
      <alignment vertical="center" shrinkToFit="1"/>
    </xf>
    <xf numFmtId="176" fontId="4" fillId="2" borderId="45" xfId="0" applyNumberFormat="1" applyFont="1" applyFill="1" applyBorder="1" applyAlignment="1">
      <alignment vertical="center" shrinkToFit="1"/>
    </xf>
    <xf numFmtId="176" fontId="4" fillId="2" borderId="42" xfId="0" applyNumberFormat="1" applyFont="1" applyFill="1" applyBorder="1" applyAlignment="1">
      <alignment vertical="center" shrinkToFit="1"/>
    </xf>
    <xf numFmtId="176" fontId="4" fillId="2" borderId="46" xfId="0" applyNumberFormat="1" applyFont="1" applyFill="1" applyBorder="1" applyAlignment="1">
      <alignment vertical="center" shrinkToFit="1"/>
    </xf>
    <xf numFmtId="176" fontId="4" fillId="2" borderId="48" xfId="0" applyNumberFormat="1" applyFont="1" applyFill="1" applyBorder="1" applyAlignment="1">
      <alignment vertical="center" shrinkToFit="1"/>
    </xf>
    <xf numFmtId="176" fontId="4" fillId="3" borderId="41" xfId="0" applyNumberFormat="1" applyFont="1" applyFill="1" applyBorder="1" applyAlignment="1">
      <alignment vertical="center" shrinkToFit="1"/>
    </xf>
    <xf numFmtId="0" fontId="7" fillId="0" borderId="14" xfId="0" applyFont="1" applyBorder="1" applyAlignment="1">
      <alignment horizontal="right" vertical="center" shrinkToFit="1"/>
    </xf>
    <xf numFmtId="176" fontId="4" fillId="4" borderId="17" xfId="0" applyNumberFormat="1" applyFont="1" applyFill="1" applyBorder="1" applyAlignment="1">
      <alignment vertical="center" shrinkToFit="1"/>
    </xf>
    <xf numFmtId="176" fontId="4" fillId="4" borderId="15" xfId="0" applyNumberFormat="1" applyFont="1" applyFill="1" applyBorder="1" applyAlignment="1">
      <alignment vertical="center" shrinkToFit="1"/>
    </xf>
    <xf numFmtId="176" fontId="6" fillId="3" borderId="24" xfId="0" applyNumberFormat="1" applyFont="1" applyFill="1" applyBorder="1" applyAlignment="1">
      <alignment horizontal="right" vertical="center" shrinkToFit="1"/>
    </xf>
    <xf numFmtId="176" fontId="6" fillId="3" borderId="54" xfId="0" applyNumberFormat="1" applyFont="1" applyFill="1" applyBorder="1" applyAlignment="1">
      <alignment horizontal="right" vertical="center" shrinkToFit="1"/>
    </xf>
    <xf numFmtId="176" fontId="6" fillId="3" borderId="43" xfId="0" applyNumberFormat="1" applyFont="1" applyFill="1" applyBorder="1" applyAlignment="1">
      <alignment horizontal="right" vertical="center" shrinkToFit="1"/>
    </xf>
    <xf numFmtId="0" fontId="7" fillId="0" borderId="29" xfId="0" applyFont="1" applyBorder="1" applyAlignment="1">
      <alignment horizontal="right" vertical="center" shrinkToFit="1"/>
    </xf>
    <xf numFmtId="0" fontId="4" fillId="0" borderId="0" xfId="0" applyFont="1"/>
    <xf numFmtId="178" fontId="4" fillId="0" borderId="0" xfId="0" applyNumberFormat="1" applyFont="1" applyAlignment="1">
      <alignment vertical="center" shrinkToFit="1"/>
    </xf>
    <xf numFmtId="0" fontId="14" fillId="3" borderId="50" xfId="3" applyFont="1" applyFill="1" applyBorder="1" applyAlignment="1">
      <alignment vertical="center"/>
    </xf>
    <xf numFmtId="0" fontId="14" fillId="3" borderId="51" xfId="3" applyFont="1" applyFill="1" applyBorder="1" applyAlignment="1">
      <alignment vertical="center"/>
    </xf>
    <xf numFmtId="0" fontId="14" fillId="3" borderId="52" xfId="3" applyFont="1" applyFill="1" applyBorder="1" applyAlignment="1">
      <alignment vertical="center"/>
    </xf>
    <xf numFmtId="0" fontId="14" fillId="3" borderId="53" xfId="3" applyFont="1" applyFill="1" applyBorder="1" applyAlignment="1">
      <alignment horizontal="center" vertical="center" wrapText="1"/>
    </xf>
    <xf numFmtId="178" fontId="4" fillId="2" borderId="35" xfId="0" applyNumberFormat="1" applyFont="1" applyFill="1" applyBorder="1" applyAlignment="1">
      <alignment vertical="center" shrinkToFit="1"/>
    </xf>
    <xf numFmtId="176" fontId="4" fillId="4" borderId="36" xfId="0" applyNumberFormat="1" applyFont="1" applyFill="1" applyBorder="1" applyAlignment="1">
      <alignment vertical="center" shrinkToFit="1"/>
    </xf>
    <xf numFmtId="176" fontId="4" fillId="4" borderId="31" xfId="0" applyNumberFormat="1" applyFont="1" applyFill="1" applyBorder="1" applyAlignment="1">
      <alignment vertical="center" shrinkToFit="1"/>
    </xf>
    <xf numFmtId="176" fontId="4" fillId="4" borderId="27" xfId="0" applyNumberFormat="1" applyFont="1" applyFill="1" applyBorder="1" applyAlignment="1">
      <alignment vertical="center" shrinkToFit="1"/>
    </xf>
    <xf numFmtId="176" fontId="4" fillId="4" borderId="34" xfId="0" applyNumberFormat="1" applyFont="1" applyFill="1" applyBorder="1" applyAlignment="1">
      <alignment vertical="center" shrinkToFit="1"/>
    </xf>
    <xf numFmtId="176" fontId="4" fillId="4" borderId="20" xfId="0" applyNumberFormat="1" applyFont="1" applyFill="1" applyBorder="1" applyAlignment="1">
      <alignment vertical="center" shrinkToFit="1"/>
    </xf>
    <xf numFmtId="0" fontId="6" fillId="5" borderId="22" xfId="0" applyFont="1" applyFill="1" applyBorder="1" applyAlignment="1">
      <alignment vertical="center" shrinkToFit="1"/>
    </xf>
    <xf numFmtId="176" fontId="6" fillId="5" borderId="22" xfId="0" applyNumberFormat="1" applyFont="1" applyFill="1" applyBorder="1" applyAlignment="1">
      <alignment vertical="center" shrinkToFit="1"/>
    </xf>
    <xf numFmtId="176" fontId="4" fillId="5" borderId="23" xfId="0" applyNumberFormat="1" applyFont="1" applyFill="1" applyBorder="1" applyAlignment="1">
      <alignment vertical="center" shrinkToFit="1"/>
    </xf>
    <xf numFmtId="176" fontId="4" fillId="5" borderId="43"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176" fontId="4" fillId="5" borderId="23" xfId="0" applyNumberFormat="1" applyFont="1" applyFill="1" applyBorder="1" applyAlignment="1">
      <alignment horizontal="center" vertical="center" shrinkToFit="1"/>
    </xf>
    <xf numFmtId="0" fontId="4" fillId="6" borderId="25" xfId="0" applyFont="1" applyFill="1" applyBorder="1" applyAlignment="1">
      <alignment vertical="center" shrinkToFit="1"/>
    </xf>
    <xf numFmtId="176" fontId="4" fillId="6" borderId="28" xfId="0" applyNumberFormat="1" applyFont="1" applyFill="1" applyBorder="1" applyAlignment="1">
      <alignment vertical="center" shrinkToFit="1"/>
    </xf>
    <xf numFmtId="176" fontId="4" fillId="6" borderId="26" xfId="0" applyNumberFormat="1" applyFont="1" applyFill="1" applyBorder="1" applyAlignment="1">
      <alignment vertical="center" shrinkToFit="1"/>
    </xf>
    <xf numFmtId="176" fontId="4" fillId="6" borderId="44" xfId="0" applyNumberFormat="1" applyFont="1" applyFill="1" applyBorder="1" applyAlignment="1">
      <alignment vertical="center" shrinkToFit="1"/>
    </xf>
    <xf numFmtId="176" fontId="4" fillId="6" borderId="27" xfId="0" applyNumberFormat="1" applyFont="1" applyFill="1" applyBorder="1" applyAlignment="1">
      <alignment vertical="center" shrinkToFit="1"/>
    </xf>
    <xf numFmtId="176" fontId="4" fillId="6" borderId="26" xfId="0" applyNumberFormat="1" applyFont="1" applyFill="1" applyBorder="1" applyAlignment="1">
      <alignment horizontal="center" vertical="center" shrinkToFit="1"/>
    </xf>
    <xf numFmtId="0" fontId="4" fillId="6" borderId="32" xfId="0" applyFont="1" applyFill="1" applyBorder="1" applyAlignment="1">
      <alignment vertical="center" shrinkToFit="1"/>
    </xf>
    <xf numFmtId="176" fontId="4" fillId="6" borderId="32" xfId="0" applyNumberFormat="1" applyFont="1" applyFill="1" applyBorder="1" applyAlignment="1">
      <alignment vertical="center" shrinkToFit="1"/>
    </xf>
    <xf numFmtId="176" fontId="4" fillId="6" borderId="33" xfId="0" applyNumberFormat="1" applyFont="1" applyFill="1" applyBorder="1" applyAlignment="1">
      <alignment vertical="center" shrinkToFit="1"/>
    </xf>
    <xf numFmtId="176" fontId="4" fillId="6" borderId="47" xfId="0" applyNumberFormat="1" applyFont="1" applyFill="1" applyBorder="1" applyAlignment="1">
      <alignment vertical="center" shrinkToFit="1"/>
    </xf>
    <xf numFmtId="176" fontId="4" fillId="6" borderId="34" xfId="0" applyNumberFormat="1" applyFont="1" applyFill="1" applyBorder="1" applyAlignment="1">
      <alignment vertical="center" shrinkToFit="1"/>
    </xf>
    <xf numFmtId="176" fontId="4" fillId="6" borderId="33" xfId="0" applyNumberFormat="1" applyFont="1" applyFill="1" applyBorder="1" applyAlignment="1">
      <alignment horizontal="center" vertical="center" shrinkToFit="1"/>
    </xf>
    <xf numFmtId="176" fontId="4" fillId="6" borderId="25" xfId="0" applyNumberFormat="1" applyFont="1" applyFill="1" applyBorder="1" applyAlignment="1">
      <alignment vertical="center" shrinkToFit="1"/>
    </xf>
    <xf numFmtId="0" fontId="6" fillId="7" borderId="9" xfId="0" applyFont="1" applyFill="1" applyBorder="1" applyAlignment="1">
      <alignment vertical="center" shrinkToFit="1"/>
    </xf>
    <xf numFmtId="176" fontId="6" fillId="7" borderId="9" xfId="0" applyNumberFormat="1" applyFont="1" applyFill="1" applyBorder="1" applyAlignment="1">
      <alignment vertical="center" shrinkToFit="1"/>
    </xf>
    <xf numFmtId="176" fontId="4" fillId="7" borderId="10" xfId="0" applyNumberFormat="1" applyFont="1" applyFill="1" applyBorder="1" applyAlignment="1">
      <alignment vertical="center" shrinkToFit="1"/>
    </xf>
    <xf numFmtId="176" fontId="4" fillId="7" borderId="12" xfId="0" applyNumberFormat="1" applyFont="1" applyFill="1" applyBorder="1" applyAlignment="1">
      <alignment vertical="center" shrinkToFit="1"/>
    </xf>
    <xf numFmtId="176" fontId="4" fillId="7" borderId="11" xfId="0" applyNumberFormat="1" applyFont="1" applyFill="1" applyBorder="1" applyAlignment="1">
      <alignment vertical="center" shrinkToFit="1"/>
    </xf>
    <xf numFmtId="0" fontId="6" fillId="8" borderId="22" xfId="0" applyFont="1" applyFill="1" applyBorder="1" applyAlignment="1">
      <alignment vertical="center" shrinkToFit="1"/>
    </xf>
    <xf numFmtId="176" fontId="9" fillId="8" borderId="22" xfId="0" applyNumberFormat="1" applyFont="1" applyFill="1" applyBorder="1" applyAlignment="1">
      <alignment vertical="center" shrinkToFit="1"/>
    </xf>
    <xf numFmtId="176" fontId="4" fillId="8" borderId="23" xfId="0" applyNumberFormat="1" applyFont="1" applyFill="1" applyBorder="1" applyAlignment="1">
      <alignment vertical="center" shrinkToFit="1"/>
    </xf>
    <xf numFmtId="176" fontId="4" fillId="8" borderId="43" xfId="0" applyNumberFormat="1" applyFont="1" applyFill="1" applyBorder="1" applyAlignment="1">
      <alignment vertical="center" shrinkToFit="1"/>
    </xf>
    <xf numFmtId="176" fontId="4" fillId="8" borderId="24" xfId="0" applyNumberFormat="1" applyFont="1" applyFill="1" applyBorder="1" applyAlignment="1">
      <alignment vertical="center" shrinkToFit="1"/>
    </xf>
    <xf numFmtId="176" fontId="4" fillId="8" borderId="23" xfId="0" applyNumberFormat="1" applyFont="1" applyFill="1" applyBorder="1" applyAlignment="1">
      <alignment horizontal="center" vertical="center" shrinkToFit="1"/>
    </xf>
    <xf numFmtId="0" fontId="4" fillId="9" borderId="32" xfId="0" applyFont="1" applyFill="1" applyBorder="1" applyAlignment="1">
      <alignment vertical="center" shrinkToFit="1"/>
    </xf>
    <xf numFmtId="176" fontId="4" fillId="9" borderId="25" xfId="0" applyNumberFormat="1" applyFont="1" applyFill="1" applyBorder="1" applyAlignment="1">
      <alignment vertical="center" shrinkToFit="1"/>
    </xf>
    <xf numFmtId="176" fontId="4" fillId="9" borderId="33" xfId="0" applyNumberFormat="1" applyFont="1" applyFill="1" applyBorder="1" applyAlignment="1">
      <alignment vertical="center" shrinkToFit="1"/>
    </xf>
    <xf numFmtId="176" fontId="4" fillId="9" borderId="47" xfId="0" applyNumberFormat="1" applyFont="1" applyFill="1" applyBorder="1" applyAlignment="1">
      <alignment vertical="center" shrinkToFit="1"/>
    </xf>
    <xf numFmtId="176" fontId="4" fillId="9" borderId="34" xfId="0" applyNumberFormat="1" applyFont="1" applyFill="1" applyBorder="1" applyAlignment="1">
      <alignment vertical="center" shrinkToFit="1"/>
    </xf>
    <xf numFmtId="176" fontId="4" fillId="9" borderId="33" xfId="0" applyNumberFormat="1" applyFont="1" applyFill="1" applyBorder="1" applyAlignment="1">
      <alignment horizontal="center" vertical="center" shrinkToFit="1"/>
    </xf>
    <xf numFmtId="0" fontId="4" fillId="9" borderId="32" xfId="0" applyFont="1" applyFill="1" applyBorder="1" applyAlignment="1">
      <alignment horizontal="left" vertical="center" shrinkToFit="1"/>
    </xf>
    <xf numFmtId="176" fontId="4" fillId="9" borderId="32" xfId="0" applyNumberFormat="1" applyFont="1" applyFill="1" applyBorder="1" applyAlignment="1">
      <alignment vertical="center" shrinkToFit="1"/>
    </xf>
    <xf numFmtId="177" fontId="4" fillId="9" borderId="40" xfId="0" applyNumberFormat="1" applyFont="1" applyFill="1" applyBorder="1" applyAlignment="1">
      <alignment horizontal="right" vertical="center" shrinkToFit="1"/>
    </xf>
    <xf numFmtId="0" fontId="9" fillId="3" borderId="49" xfId="3" applyFont="1" applyFill="1" applyBorder="1" applyAlignment="1">
      <alignment horizontal="left" vertical="center"/>
    </xf>
    <xf numFmtId="0" fontId="6" fillId="3" borderId="21"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176" fontId="4" fillId="3" borderId="23" xfId="0" applyNumberFormat="1" applyFont="1" applyFill="1" applyBorder="1" applyAlignment="1">
      <alignment horizontal="center" vertical="center" shrinkToFit="1"/>
    </xf>
    <xf numFmtId="0" fontId="18" fillId="0" borderId="0" xfId="0" applyFont="1"/>
    <xf numFmtId="0" fontId="20" fillId="0" borderId="0" xfId="0" applyFont="1" applyAlignment="1">
      <alignment vertical="center" wrapText="1"/>
    </xf>
    <xf numFmtId="0" fontId="21" fillId="0" borderId="0" xfId="0" applyFont="1" applyAlignment="1">
      <alignment vertical="center" wrapText="1"/>
    </xf>
    <xf numFmtId="0" fontId="24" fillId="0" borderId="0" xfId="5" applyFont="1">
      <alignment vertical="center"/>
    </xf>
    <xf numFmtId="0" fontId="24" fillId="0" borderId="0" xfId="5" applyFont="1" applyAlignment="1">
      <alignment vertical="center" wrapText="1"/>
    </xf>
    <xf numFmtId="0" fontId="24" fillId="0" borderId="0" xfId="5" applyFont="1" applyAlignment="1">
      <alignment horizontal="left" vertical="center" wrapText="1"/>
    </xf>
    <xf numFmtId="0" fontId="27" fillId="0" borderId="0" xfId="5" applyFont="1">
      <alignment vertical="center"/>
    </xf>
    <xf numFmtId="0" fontId="27" fillId="0" borderId="0" xfId="0" applyFont="1" applyAlignment="1">
      <alignment horizontal="center" vertical="center"/>
    </xf>
    <xf numFmtId="0" fontId="27" fillId="0" borderId="43" xfId="0" applyFont="1" applyBorder="1" applyAlignment="1">
      <alignment horizontal="center" vertical="center"/>
    </xf>
    <xf numFmtId="0" fontId="27" fillId="0" borderId="43" xfId="0" applyFont="1" applyBorder="1" applyAlignment="1">
      <alignment horizontal="left" vertical="center"/>
    </xf>
    <xf numFmtId="0" fontId="27" fillId="0" borderId="43" xfId="0" applyFont="1" applyBorder="1" applyAlignment="1">
      <alignment horizontal="center" vertical="center" wrapText="1"/>
    </xf>
    <xf numFmtId="0" fontId="27" fillId="0" borderId="0" xfId="5" applyFont="1" applyAlignment="1">
      <alignment vertical="center" wrapText="1"/>
    </xf>
    <xf numFmtId="0" fontId="27" fillId="0" borderId="0" xfId="5" applyFont="1" applyAlignment="1">
      <alignment vertical="center" shrinkToFit="1"/>
    </xf>
    <xf numFmtId="0" fontId="27" fillId="0" borderId="0" xfId="5" applyFont="1" applyAlignment="1">
      <alignment horizontal="left" vertical="center" wrapText="1"/>
    </xf>
    <xf numFmtId="0" fontId="25" fillId="0" borderId="0" xfId="5" applyFont="1">
      <alignment vertical="center"/>
    </xf>
    <xf numFmtId="0" fontId="28" fillId="0" borderId="0" xfId="5" applyFont="1">
      <alignment vertical="center"/>
    </xf>
    <xf numFmtId="0" fontId="29" fillId="0" borderId="0" xfId="5" applyFont="1">
      <alignment vertical="center"/>
    </xf>
    <xf numFmtId="0" fontId="27" fillId="7" borderId="43" xfId="0" applyFont="1" applyFill="1" applyBorder="1" applyAlignment="1">
      <alignment horizontal="center" vertical="center"/>
    </xf>
    <xf numFmtId="0" fontId="24" fillId="7" borderId="43" xfId="5" applyFont="1" applyFill="1" applyBorder="1" applyAlignment="1">
      <alignment horizontal="center" vertical="center" wrapText="1"/>
    </xf>
    <xf numFmtId="0" fontId="24" fillId="0" borderId="43" xfId="5" applyFont="1" applyBorder="1" applyAlignment="1">
      <alignment horizontal="left" vertical="center" wrapText="1"/>
    </xf>
    <xf numFmtId="0" fontId="24" fillId="0" borderId="43" xfId="5" applyFont="1" applyBorder="1" applyAlignment="1">
      <alignment vertical="center" wrapText="1"/>
    </xf>
    <xf numFmtId="0" fontId="24" fillId="0" borderId="43" xfId="5" applyFont="1" applyBorder="1" applyAlignment="1">
      <alignment horizontal="center" vertical="center" wrapText="1"/>
    </xf>
    <xf numFmtId="0" fontId="18" fillId="0" borderId="57" xfId="0" applyFont="1" applyBorder="1" applyAlignment="1">
      <alignment vertical="center"/>
    </xf>
    <xf numFmtId="14" fontId="18" fillId="0" borderId="0" xfId="0" applyNumberFormat="1" applyFont="1" applyAlignment="1">
      <alignment vertical="center"/>
    </xf>
    <xf numFmtId="0" fontId="18" fillId="0" borderId="0" xfId="0" applyFont="1" applyAlignment="1">
      <alignment vertical="center"/>
    </xf>
    <xf numFmtId="0" fontId="18" fillId="0" borderId="19" xfId="0" applyFont="1" applyBorder="1" applyAlignment="1">
      <alignment vertical="center"/>
    </xf>
    <xf numFmtId="38" fontId="18" fillId="0" borderId="19" xfId="4" applyFont="1" applyBorder="1" applyAlignment="1">
      <alignment vertical="center"/>
    </xf>
    <xf numFmtId="38" fontId="18" fillId="0" borderId="0" xfId="4" applyFont="1" applyBorder="1" applyAlignment="1">
      <alignment vertical="center"/>
    </xf>
    <xf numFmtId="0" fontId="18" fillId="0" borderId="0" xfId="0" applyFont="1" applyAlignment="1">
      <alignment horizontal="left" vertical="center"/>
    </xf>
    <xf numFmtId="38" fontId="18" fillId="0" borderId="0" xfId="4" applyFont="1" applyBorder="1" applyAlignment="1">
      <alignment horizontal="right" vertical="center"/>
    </xf>
    <xf numFmtId="38" fontId="18" fillId="0" borderId="0" xfId="4" applyFont="1" applyAlignment="1">
      <alignment horizontal="right" vertical="center"/>
    </xf>
    <xf numFmtId="0" fontId="18" fillId="0" borderId="56" xfId="0" applyFont="1" applyBorder="1" applyAlignment="1">
      <alignment vertical="center"/>
    </xf>
    <xf numFmtId="0" fontId="1" fillId="0" borderId="0" xfId="6">
      <alignment vertical="center"/>
    </xf>
    <xf numFmtId="38" fontId="32" fillId="10" borderId="43" xfId="7" applyFont="1" applyFill="1" applyBorder="1">
      <alignment vertical="center"/>
    </xf>
    <xf numFmtId="0" fontId="32" fillId="11" borderId="43" xfId="8" applyFont="1" applyFill="1" applyBorder="1" applyAlignment="1">
      <alignment horizontal="center" vertical="center"/>
    </xf>
    <xf numFmtId="38" fontId="32" fillId="12" borderId="43" xfId="7" applyFont="1" applyFill="1" applyBorder="1" applyProtection="1">
      <alignment vertical="center"/>
      <protection locked="0"/>
    </xf>
    <xf numFmtId="0" fontId="32" fillId="12" borderId="43" xfId="8" applyFont="1" applyFill="1" applyBorder="1" applyProtection="1">
      <alignment vertical="center"/>
      <protection locked="0"/>
    </xf>
    <xf numFmtId="0" fontId="32" fillId="10" borderId="43" xfId="8" applyFont="1" applyFill="1" applyBorder="1" applyAlignment="1">
      <alignment horizontal="center" vertical="center"/>
    </xf>
    <xf numFmtId="38" fontId="32" fillId="12" borderId="43" xfId="7" applyFont="1" applyFill="1" applyBorder="1" applyAlignment="1" applyProtection="1">
      <alignment horizontal="center" vertical="center"/>
      <protection locked="0"/>
    </xf>
    <xf numFmtId="0" fontId="32" fillId="0" borderId="0" xfId="8" applyFont="1" applyAlignment="1">
      <alignment horizontal="right" vertical="center"/>
    </xf>
    <xf numFmtId="0" fontId="32" fillId="0" borderId="0" xfId="8" applyFont="1">
      <alignment vertical="center"/>
    </xf>
    <xf numFmtId="0" fontId="32" fillId="0" borderId="57" xfId="8" applyFont="1" applyBorder="1" applyAlignment="1">
      <alignment horizontal="center" vertical="center"/>
    </xf>
    <xf numFmtId="38" fontId="32" fillId="11" borderId="58" xfId="7" applyFont="1" applyFill="1" applyBorder="1">
      <alignment vertical="center"/>
    </xf>
    <xf numFmtId="0" fontId="32" fillId="0" borderId="60" xfId="8" applyFont="1" applyBorder="1" applyAlignment="1">
      <alignment horizontal="center" vertical="center"/>
    </xf>
    <xf numFmtId="0" fontId="32" fillId="0" borderId="23" xfId="8" applyFont="1" applyBorder="1">
      <alignment vertical="center"/>
    </xf>
    <xf numFmtId="0" fontId="32" fillId="0" borderId="19" xfId="8" applyFont="1" applyBorder="1">
      <alignment vertical="center"/>
    </xf>
    <xf numFmtId="0" fontId="32" fillId="0" borderId="55" xfId="8" applyFont="1" applyBorder="1">
      <alignment vertical="center"/>
    </xf>
    <xf numFmtId="0" fontId="34" fillId="0" borderId="0" xfId="8" applyFont="1" applyAlignment="1">
      <alignment horizontal="center" vertical="center"/>
    </xf>
    <xf numFmtId="0" fontId="35" fillId="0" borderId="0" xfId="8" applyFont="1">
      <alignment vertical="center"/>
    </xf>
    <xf numFmtId="0" fontId="18" fillId="0" borderId="0" xfId="6" applyFont="1">
      <alignment vertical="center"/>
    </xf>
    <xf numFmtId="0" fontId="18" fillId="0" borderId="0" xfId="6" applyFont="1" applyAlignment="1">
      <alignment horizontal="center" vertical="center"/>
    </xf>
    <xf numFmtId="0" fontId="18" fillId="0" borderId="0" xfId="6" applyFont="1" applyAlignment="1">
      <alignment horizontal="right" vertical="center"/>
    </xf>
    <xf numFmtId="0" fontId="18" fillId="0" borderId="43" xfId="6" applyFont="1" applyBorder="1" applyAlignment="1">
      <alignment horizontal="center" vertical="center"/>
    </xf>
    <xf numFmtId="38" fontId="18" fillId="0" borderId="0" xfId="9" applyFont="1" applyAlignment="1">
      <alignment horizontal="center" vertical="center"/>
    </xf>
    <xf numFmtId="180" fontId="18" fillId="0" borderId="0" xfId="10" applyNumberFormat="1" applyFont="1" applyAlignment="1">
      <alignment vertical="center"/>
    </xf>
    <xf numFmtId="38" fontId="18" fillId="0" borderId="43" xfId="9" applyFont="1" applyBorder="1" applyAlignment="1">
      <alignment horizontal="center" vertical="center"/>
    </xf>
    <xf numFmtId="0" fontId="39" fillId="0" borderId="0" xfId="0" applyFont="1"/>
    <xf numFmtId="0" fontId="39" fillId="0" borderId="0" xfId="0" applyFont="1" applyAlignment="1">
      <alignment vertical="center"/>
    </xf>
    <xf numFmtId="0" fontId="40" fillId="0" borderId="0" xfId="6" applyFont="1">
      <alignment vertical="center"/>
    </xf>
    <xf numFmtId="0" fontId="7" fillId="2" borderId="29" xfId="0" applyFont="1" applyFill="1" applyBorder="1" applyAlignment="1">
      <alignment horizontal="left" vertical="center" shrinkToFit="1"/>
    </xf>
    <xf numFmtId="0" fontId="41" fillId="0" borderId="0" xfId="0" applyFont="1" applyAlignment="1">
      <alignment vertical="center"/>
    </xf>
    <xf numFmtId="0" fontId="42" fillId="0" borderId="0" xfId="0" applyFont="1" applyAlignment="1">
      <alignment vertical="center"/>
    </xf>
    <xf numFmtId="0" fontId="6" fillId="0" borderId="0" xfId="0" applyFont="1" applyAlignment="1">
      <alignment vertical="center"/>
    </xf>
    <xf numFmtId="0" fontId="37" fillId="0" borderId="0" xfId="0" applyFont="1" applyAlignment="1">
      <alignment vertical="center"/>
    </xf>
    <xf numFmtId="0" fontId="7" fillId="0" borderId="29" xfId="0" applyFont="1" applyBorder="1" applyAlignment="1">
      <alignment horizontal="left" vertical="center" shrinkToFit="1"/>
    </xf>
    <xf numFmtId="176" fontId="4" fillId="4" borderId="63" xfId="0" applyNumberFormat="1" applyFont="1" applyFill="1" applyBorder="1" applyAlignment="1">
      <alignment vertical="center" shrinkToFit="1"/>
    </xf>
    <xf numFmtId="0" fontId="41" fillId="0" borderId="0" xfId="0" applyFont="1" applyAlignment="1">
      <alignment vertical="center" wrapText="1"/>
    </xf>
    <xf numFmtId="0" fontId="26" fillId="0" borderId="61" xfId="5" applyFont="1" applyBorder="1" applyAlignment="1">
      <alignment horizontal="center" vertical="center"/>
    </xf>
    <xf numFmtId="0" fontId="26" fillId="0" borderId="42" xfId="5" applyFont="1" applyBorder="1" applyAlignment="1">
      <alignment horizontal="center" vertical="center"/>
    </xf>
    <xf numFmtId="0" fontId="26" fillId="0" borderId="48" xfId="5" applyFont="1" applyBorder="1" applyAlignment="1">
      <alignment horizontal="center" vertical="center"/>
    </xf>
    <xf numFmtId="0" fontId="24" fillId="0" borderId="61" xfId="5" applyFont="1" applyBorder="1">
      <alignment vertical="center"/>
    </xf>
    <xf numFmtId="0" fontId="24" fillId="0" borderId="42" xfId="5" applyFont="1" applyBorder="1">
      <alignment vertical="center"/>
    </xf>
    <xf numFmtId="0" fontId="24" fillId="0" borderId="48" xfId="5" applyFont="1" applyBorder="1">
      <alignment vertical="center"/>
    </xf>
    <xf numFmtId="176" fontId="4" fillId="0" borderId="15" xfId="0" applyNumberFormat="1" applyFont="1" applyBorder="1" applyAlignment="1">
      <alignment horizontal="center" vertical="center" shrinkToFit="1"/>
    </xf>
    <xf numFmtId="0" fontId="43" fillId="0" borderId="0" xfId="6" applyFont="1" applyAlignment="1">
      <alignment horizontal="center" vertical="center"/>
    </xf>
    <xf numFmtId="176" fontId="4" fillId="4" borderId="13" xfId="0" applyNumberFormat="1" applyFont="1" applyFill="1" applyBorder="1" applyAlignment="1">
      <alignment vertical="center" shrinkToFit="1"/>
    </xf>
    <xf numFmtId="176" fontId="4" fillId="4" borderId="48" xfId="0" applyNumberFormat="1" applyFont="1" applyFill="1" applyBorder="1" applyAlignment="1">
      <alignment vertical="center" shrinkToFit="1"/>
    </xf>
    <xf numFmtId="176" fontId="4" fillId="4" borderId="24" xfId="0" applyNumberFormat="1" applyFont="1" applyFill="1" applyBorder="1" applyAlignment="1">
      <alignment vertical="center" shrinkToFit="1"/>
    </xf>
    <xf numFmtId="176" fontId="4" fillId="4" borderId="43" xfId="0" applyNumberFormat="1" applyFont="1" applyFill="1" applyBorder="1" applyAlignment="1">
      <alignment vertical="center" shrinkToFit="1"/>
    </xf>
    <xf numFmtId="0" fontId="6" fillId="14" borderId="22" xfId="0" applyFont="1" applyFill="1" applyBorder="1" applyAlignment="1">
      <alignment vertical="center" shrinkToFit="1"/>
    </xf>
    <xf numFmtId="176" fontId="6" fillId="14" borderId="22" xfId="0" applyNumberFormat="1" applyFont="1" applyFill="1" applyBorder="1" applyAlignment="1">
      <alignment vertical="center" shrinkToFit="1"/>
    </xf>
    <xf numFmtId="176" fontId="4" fillId="14" borderId="19" xfId="0" applyNumberFormat="1" applyFont="1" applyFill="1" applyBorder="1" applyAlignment="1">
      <alignment vertical="center" shrinkToFit="1"/>
    </xf>
    <xf numFmtId="176" fontId="4" fillId="14" borderId="48" xfId="0" applyNumberFormat="1" applyFont="1" applyFill="1" applyBorder="1" applyAlignment="1">
      <alignment vertical="center" shrinkToFit="1"/>
    </xf>
    <xf numFmtId="181" fontId="38" fillId="14" borderId="24" xfId="0" applyNumberFormat="1" applyFont="1" applyFill="1" applyBorder="1" applyAlignment="1">
      <alignment horizontal="left" vertical="center" shrinkToFit="1"/>
    </xf>
    <xf numFmtId="0" fontId="44" fillId="2" borderId="0" xfId="0" applyFont="1" applyFill="1"/>
    <xf numFmtId="0" fontId="0" fillId="2" borderId="0" xfId="0" applyFill="1"/>
    <xf numFmtId="0" fontId="45" fillId="2" borderId="0" xfId="0" applyFont="1" applyFill="1"/>
    <xf numFmtId="0" fontId="46" fillId="2" borderId="0" xfId="11" applyFill="1"/>
    <xf numFmtId="0" fontId="47" fillId="2" borderId="0" xfId="0" applyFont="1" applyFill="1"/>
    <xf numFmtId="0" fontId="4" fillId="7" borderId="0" xfId="0" applyFont="1" applyFill="1" applyAlignment="1">
      <alignment vertical="center"/>
    </xf>
    <xf numFmtId="0" fontId="18" fillId="0" borderId="19" xfId="0" applyFont="1" applyFill="1" applyBorder="1" applyAlignment="1">
      <alignment vertical="center"/>
    </xf>
    <xf numFmtId="0" fontId="48" fillId="0" borderId="0" xfId="5" applyFont="1">
      <alignment vertical="center"/>
    </xf>
    <xf numFmtId="0" fontId="49" fillId="0" borderId="0" xfId="5" applyFont="1">
      <alignment vertical="center"/>
    </xf>
    <xf numFmtId="0" fontId="50" fillId="0" borderId="0" xfId="5" applyFont="1">
      <alignment vertical="center"/>
    </xf>
    <xf numFmtId="0" fontId="27" fillId="0" borderId="61" xfId="0" applyFont="1" applyBorder="1" applyAlignment="1">
      <alignment horizontal="left" vertical="center" wrapText="1"/>
    </xf>
    <xf numFmtId="0" fontId="27" fillId="0" borderId="42" xfId="0" applyFont="1" applyBorder="1" applyAlignment="1">
      <alignment horizontal="left" vertical="center" wrapText="1"/>
    </xf>
    <xf numFmtId="0" fontId="27" fillId="0" borderId="48" xfId="0" applyFont="1" applyBorder="1" applyAlignment="1">
      <alignment horizontal="left" vertical="center" wrapText="1"/>
    </xf>
    <xf numFmtId="0" fontId="27" fillId="0" borderId="61" xfId="0" applyFont="1" applyBorder="1" applyAlignment="1">
      <alignment horizontal="left" vertical="center"/>
    </xf>
    <xf numFmtId="0" fontId="27" fillId="0" borderId="48" xfId="0" applyFont="1" applyBorder="1" applyAlignment="1">
      <alignment horizontal="left" vertical="center"/>
    </xf>
    <xf numFmtId="0" fontId="27" fillId="0" borderId="61" xfId="0" applyFont="1" applyBorder="1" applyAlignment="1">
      <alignment horizontal="center" vertical="center"/>
    </xf>
    <xf numFmtId="0" fontId="27" fillId="0" borderId="48" xfId="0" applyFont="1" applyBorder="1" applyAlignment="1">
      <alignment horizontal="center" vertical="center"/>
    </xf>
    <xf numFmtId="0" fontId="27" fillId="0" borderId="58" xfId="0" applyFont="1" applyBorder="1" applyAlignment="1">
      <alignment horizontal="center" vertical="center"/>
    </xf>
    <xf numFmtId="0" fontId="27" fillId="0" borderId="23" xfId="0" applyFont="1" applyBorder="1" applyAlignment="1">
      <alignment horizontal="center" vertical="center"/>
    </xf>
    <xf numFmtId="0" fontId="27" fillId="0" borderId="57" xfId="0" applyFont="1" applyBorder="1" applyAlignment="1">
      <alignment horizontal="center" vertical="center"/>
    </xf>
    <xf numFmtId="0" fontId="27" fillId="0" borderId="58" xfId="0" applyFont="1" applyBorder="1" applyAlignment="1">
      <alignment horizontal="left" vertical="center"/>
    </xf>
    <xf numFmtId="0" fontId="27" fillId="0" borderId="23" xfId="0" applyFont="1" applyBorder="1" applyAlignment="1">
      <alignment horizontal="left" vertical="center"/>
    </xf>
    <xf numFmtId="0" fontId="27" fillId="0" borderId="57" xfId="0" applyFont="1" applyBorder="1" applyAlignment="1">
      <alignment horizontal="left" vertical="center"/>
    </xf>
    <xf numFmtId="0" fontId="27" fillId="0" borderId="42" xfId="0" applyFont="1" applyBorder="1" applyAlignment="1">
      <alignment horizontal="left" vertical="center"/>
    </xf>
    <xf numFmtId="0" fontId="18" fillId="0" borderId="0" xfId="0" applyFont="1" applyAlignment="1">
      <alignment horizontal="right" vertical="center"/>
    </xf>
    <xf numFmtId="0" fontId="18" fillId="0" borderId="0" xfId="0" applyFont="1" applyAlignment="1">
      <alignment horizontal="left" vertical="center" wrapText="1"/>
    </xf>
    <xf numFmtId="0" fontId="18" fillId="0" borderId="56" xfId="0" applyFont="1" applyBorder="1" applyAlignment="1">
      <alignment horizontal="left" vertical="center" wrapText="1"/>
    </xf>
    <xf numFmtId="0" fontId="18" fillId="0" borderId="62" xfId="0" applyFont="1" applyBorder="1" applyAlignment="1">
      <alignment horizontal="left" vertical="center"/>
    </xf>
    <xf numFmtId="0" fontId="19" fillId="0" borderId="0" xfId="0" applyFont="1" applyAlignment="1">
      <alignment horizontal="center" vertical="center"/>
    </xf>
    <xf numFmtId="38" fontId="18" fillId="0" borderId="19" xfId="4" applyFont="1" applyBorder="1" applyAlignment="1">
      <alignment horizontal="right" vertical="center"/>
    </xf>
    <xf numFmtId="38" fontId="18" fillId="0" borderId="55" xfId="4" applyFont="1" applyBorder="1" applyAlignment="1">
      <alignment horizontal="right" vertical="center"/>
    </xf>
    <xf numFmtId="0" fontId="23" fillId="0" borderId="43" xfId="0" applyFont="1" applyBorder="1" applyAlignment="1">
      <alignment horizontal="center" vertical="center" wrapText="1"/>
    </xf>
    <xf numFmtId="38" fontId="18" fillId="0" borderId="43" xfId="4" applyFont="1" applyBorder="1" applyAlignment="1">
      <alignment horizontal="right" vertical="center"/>
    </xf>
    <xf numFmtId="38" fontId="18" fillId="0" borderId="58" xfId="4" applyFont="1" applyBorder="1" applyAlignment="1">
      <alignment horizontal="right" vertical="center"/>
    </xf>
    <xf numFmtId="0" fontId="18" fillId="0" borderId="43" xfId="0" applyFont="1" applyBorder="1" applyAlignment="1">
      <alignment horizontal="center" vertical="center"/>
    </xf>
    <xf numFmtId="0" fontId="18" fillId="0" borderId="58" xfId="0" applyFont="1" applyBorder="1" applyAlignment="1">
      <alignment horizontal="center" vertical="center"/>
    </xf>
    <xf numFmtId="0" fontId="20" fillId="0" borderId="0" xfId="0" applyFont="1" applyAlignment="1">
      <alignment vertical="center" wrapText="1"/>
    </xf>
    <xf numFmtId="0" fontId="22" fillId="0" borderId="43" xfId="0" applyFont="1" applyBorder="1" applyAlignment="1">
      <alignment horizontal="center" vertical="center" wrapText="1"/>
    </xf>
    <xf numFmtId="176" fontId="4" fillId="14" borderId="39" xfId="0" applyNumberFormat="1" applyFont="1" applyFill="1" applyBorder="1" applyAlignment="1">
      <alignment horizontal="center" vertical="center" shrinkToFit="1"/>
    </xf>
    <xf numFmtId="176" fontId="4" fillId="14" borderId="23" xfId="0" applyNumberFormat="1" applyFont="1" applyFill="1" applyBorder="1" applyAlignment="1">
      <alignment horizontal="center" vertical="center" shrinkToFit="1"/>
    </xf>
    <xf numFmtId="0" fontId="13" fillId="0" borderId="0" xfId="0" applyFont="1" applyAlignment="1">
      <alignment horizontal="center"/>
    </xf>
    <xf numFmtId="0" fontId="41" fillId="0" borderId="0" xfId="0" applyFont="1" applyAlignment="1">
      <alignment horizontal="left"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xf>
    <xf numFmtId="0" fontId="41" fillId="0" borderId="37" xfId="0" applyFont="1" applyBorder="1" applyAlignment="1">
      <alignment horizontal="left" vertical="center" wrapText="1"/>
    </xf>
    <xf numFmtId="0" fontId="32" fillId="13" borderId="43" xfId="8" applyFont="1" applyFill="1" applyBorder="1" applyAlignment="1">
      <alignment horizontal="center" vertical="center" wrapText="1"/>
    </xf>
    <xf numFmtId="0" fontId="32" fillId="0" borderId="43" xfId="8" applyFont="1" applyBorder="1" applyAlignment="1">
      <alignment horizontal="center" vertical="center"/>
    </xf>
    <xf numFmtId="38" fontId="32" fillId="10" borderId="59" xfId="7" applyFont="1" applyFill="1" applyBorder="1" applyAlignment="1">
      <alignment horizontal="right" vertical="center"/>
    </xf>
    <xf numFmtId="38" fontId="32" fillId="10" borderId="19" xfId="7" applyFont="1" applyFill="1" applyBorder="1" applyAlignment="1">
      <alignment horizontal="right" vertical="center"/>
    </xf>
    <xf numFmtId="2" fontId="32" fillId="10" borderId="58" xfId="8" applyNumberFormat="1" applyFont="1" applyFill="1" applyBorder="1" applyAlignment="1">
      <alignment horizontal="center" vertical="center"/>
    </xf>
    <xf numFmtId="2" fontId="32" fillId="10" borderId="23" xfId="8" applyNumberFormat="1" applyFont="1" applyFill="1" applyBorder="1" applyAlignment="1">
      <alignment horizontal="center" vertical="center"/>
    </xf>
    <xf numFmtId="0" fontId="32" fillId="0" borderId="43" xfId="8" applyFont="1" applyBorder="1" applyAlignment="1">
      <alignment vertical="center"/>
    </xf>
    <xf numFmtId="40" fontId="32" fillId="12" borderId="58" xfId="7" applyNumberFormat="1" applyFont="1" applyFill="1" applyBorder="1" applyAlignment="1" applyProtection="1">
      <alignment horizontal="center" vertical="center"/>
      <protection locked="0"/>
    </xf>
    <xf numFmtId="40" fontId="32" fillId="12" borderId="23" xfId="7" applyNumberFormat="1" applyFont="1" applyFill="1" applyBorder="1" applyAlignment="1" applyProtection="1">
      <alignment horizontal="center" vertical="center"/>
      <protection locked="0"/>
    </xf>
    <xf numFmtId="0" fontId="35" fillId="0" borderId="0" xfId="6" applyFont="1" applyAlignment="1">
      <alignment horizontal="center" vertical="center"/>
    </xf>
    <xf numFmtId="0" fontId="34" fillId="0" borderId="0" xfId="8" applyFont="1" applyAlignment="1">
      <alignment horizontal="center" vertical="center"/>
    </xf>
    <xf numFmtId="179" fontId="32" fillId="12" borderId="19" xfId="8" applyNumberFormat="1" applyFont="1" applyFill="1" applyBorder="1" applyAlignment="1">
      <alignment horizontal="left" vertical="center" shrinkToFit="1"/>
    </xf>
    <xf numFmtId="31" fontId="32" fillId="12" borderId="19" xfId="8" applyNumberFormat="1" applyFont="1" applyFill="1" applyBorder="1" applyAlignment="1" applyProtection="1">
      <alignment horizontal="center" vertical="center"/>
      <protection locked="0"/>
    </xf>
    <xf numFmtId="0" fontId="32" fillId="12" borderId="19" xfId="8" applyFont="1" applyFill="1" applyBorder="1" applyAlignment="1" applyProtection="1">
      <alignment horizontal="left" vertical="center"/>
      <protection locked="0"/>
    </xf>
    <xf numFmtId="0" fontId="32" fillId="12" borderId="23" xfId="8" applyFont="1" applyFill="1" applyBorder="1" applyAlignment="1" applyProtection="1">
      <alignment horizontal="left" vertical="center"/>
      <protection locked="0"/>
    </xf>
    <xf numFmtId="38" fontId="32" fillId="10" borderId="58" xfId="7" applyFont="1" applyFill="1" applyBorder="1" applyAlignment="1">
      <alignment horizontal="right" vertical="center"/>
    </xf>
    <xf numFmtId="38" fontId="32" fillId="10" borderId="23" xfId="7" applyFont="1" applyFill="1" applyBorder="1" applyAlignment="1">
      <alignment horizontal="right" vertical="center"/>
    </xf>
    <xf numFmtId="180" fontId="37" fillId="0" borderId="43" xfId="10" applyNumberFormat="1" applyFont="1" applyBorder="1" applyAlignment="1">
      <alignment horizontal="center" vertical="center"/>
    </xf>
    <xf numFmtId="0" fontId="36" fillId="0" borderId="0" xfId="6" applyFont="1" applyAlignment="1">
      <alignment horizontal="center" vertical="center"/>
    </xf>
    <xf numFmtId="0" fontId="18" fillId="0" borderId="43" xfId="6" applyFont="1" applyBorder="1" applyAlignment="1">
      <alignment horizontal="center" vertical="center"/>
    </xf>
    <xf numFmtId="0" fontId="18" fillId="0" borderId="58" xfId="6" applyFont="1" applyBorder="1" applyAlignment="1">
      <alignment horizontal="center" vertical="center"/>
    </xf>
    <xf numFmtId="0" fontId="18" fillId="0" borderId="23" xfId="6" applyFont="1" applyBorder="1" applyAlignment="1">
      <alignment horizontal="center" vertical="center"/>
    </xf>
    <xf numFmtId="0" fontId="18" fillId="0" borderId="57" xfId="6" applyFont="1" applyBorder="1" applyAlignment="1">
      <alignment horizontal="center" vertical="center"/>
    </xf>
    <xf numFmtId="0" fontId="37" fillId="0" borderId="58" xfId="6" applyFont="1" applyBorder="1" applyAlignment="1">
      <alignment horizontal="center" vertical="center"/>
    </xf>
    <xf numFmtId="0" fontId="37" fillId="0" borderId="23" xfId="6" applyFont="1" applyBorder="1" applyAlignment="1">
      <alignment horizontal="center" vertical="center"/>
    </xf>
    <xf numFmtId="0" fontId="37" fillId="0" borderId="57" xfId="6" applyFont="1" applyBorder="1" applyAlignment="1">
      <alignment horizontal="center" vertical="center"/>
    </xf>
  </cellXfs>
  <cellStyles count="12">
    <cellStyle name="パーセント 2" xfId="10" xr:uid="{0F6A7519-8EDA-4588-BCCA-1EDFEF310B2C}"/>
    <cellStyle name="ハイパーリンク" xfId="11" builtinId="8"/>
    <cellStyle name="桁区切り" xfId="4" builtinId="6"/>
    <cellStyle name="桁区切り 2" xfId="2" xr:uid="{00000000-0005-0000-0000-000001000000}"/>
    <cellStyle name="桁区切り 2 2" xfId="7" xr:uid="{3D8DDE83-D104-4FBE-994F-38C8DCD3D3E1}"/>
    <cellStyle name="桁区切り 3" xfId="9" xr:uid="{8BE602AF-3FB9-4676-8973-7CB4D35BB7D9}"/>
    <cellStyle name="標準" xfId="0" builtinId="0"/>
    <cellStyle name="標準 13" xfId="5" xr:uid="{BADF43ED-C1A5-4A74-B026-DF5566918FD8}"/>
    <cellStyle name="標準 2" xfId="1" xr:uid="{00000000-0005-0000-0000-000003000000}"/>
    <cellStyle name="標準 2 2" xfId="8" xr:uid="{E26812B0-E5CE-4D15-A4EE-F8C3EA9535DD}"/>
    <cellStyle name="標準 3" xfId="6" xr:uid="{2F29CC8B-C741-492E-B1FF-997954B0ED98}"/>
    <cellStyle name="標準_フォーマット①" xfId="3" xr:uid="{ABD50B5C-602C-43DF-B803-33D5EDBA2075}"/>
  </cellStyles>
  <dxfs count="2">
    <dxf>
      <font>
        <color rgb="FF9C0006"/>
      </font>
      <fill>
        <patternFill>
          <bgColor rgb="FFFFC7CE"/>
        </patternFill>
      </fill>
    </dxf>
    <dxf>
      <fill>
        <patternFill>
          <bgColor theme="5" tint="0.39994506668294322"/>
        </patternFill>
      </fill>
    </dxf>
  </dxfs>
  <tableStyles count="0" defaultTableStyle="TableStyleMedium2" defaultPivotStyle="PivotStyleMedium9"/>
  <colors>
    <mruColors>
      <color rgb="FFFFFFAF"/>
      <color rgb="FFA7EFBA"/>
      <color rgb="FF97FFC6"/>
      <color rgb="FF4FFF9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sharedStrings" Target="sharedStrings.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34290</xdr:colOff>
      <xdr:row>27</xdr:row>
      <xdr:rowOff>200025</xdr:rowOff>
    </xdr:from>
    <xdr:to>
      <xdr:col>7</xdr:col>
      <xdr:colOff>704850</xdr:colOff>
      <xdr:row>34</xdr:row>
      <xdr:rowOff>78105</xdr:rowOff>
    </xdr:to>
    <xdr:pic>
      <xdr:nvPicPr>
        <xdr:cNvPr id="6" name="図 5">
          <a:extLst>
            <a:ext uri="{FF2B5EF4-FFF2-40B4-BE49-F238E27FC236}">
              <a16:creationId xmlns:a16="http://schemas.microsoft.com/office/drawing/2014/main" id="{F77AA05F-6C8B-4B93-9195-81361E970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6090" y="7019925"/>
          <a:ext cx="4661535" cy="1611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4091940</xdr:colOff>
      <xdr:row>12</xdr:row>
      <xdr:rowOff>112395</xdr:rowOff>
    </xdr:from>
    <xdr:to>
      <xdr:col>2</xdr:col>
      <xdr:colOff>4625340</xdr:colOff>
      <xdr:row>12</xdr:row>
      <xdr:rowOff>114302</xdr:rowOff>
    </xdr:to>
    <xdr:cxnSp macro="">
      <xdr:nvCxnSpPr>
        <xdr:cNvPr id="4" name="直線矢印コネクタ 3">
          <a:extLst>
            <a:ext uri="{FF2B5EF4-FFF2-40B4-BE49-F238E27FC236}">
              <a16:creationId xmlns:a16="http://schemas.microsoft.com/office/drawing/2014/main" id="{EA0C2FC7-82A3-41A5-90D6-1654CD154574}"/>
            </a:ext>
          </a:extLst>
        </xdr:cNvPr>
        <xdr:cNvCxnSpPr/>
      </xdr:nvCxnSpPr>
      <xdr:spPr>
        <a:xfrm>
          <a:off x="5863590" y="3027045"/>
          <a:ext cx="533400" cy="1907"/>
        </a:xfrm>
        <a:prstGeom prst="straightConnector1">
          <a:avLst/>
        </a:prstGeom>
        <a:ln>
          <a:tailEnd type="triangle"/>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0</xdr:col>
      <xdr:colOff>56515</xdr:colOff>
      <xdr:row>47</xdr:row>
      <xdr:rowOff>49529</xdr:rowOff>
    </xdr:from>
    <xdr:to>
      <xdr:col>2</xdr:col>
      <xdr:colOff>76200</xdr:colOff>
      <xdr:row>62</xdr:row>
      <xdr:rowOff>104774</xdr:rowOff>
    </xdr:to>
    <xdr:sp macro="" textlink="">
      <xdr:nvSpPr>
        <xdr:cNvPr id="2" name="正方形/長方形 1">
          <a:extLst>
            <a:ext uri="{FF2B5EF4-FFF2-40B4-BE49-F238E27FC236}">
              <a16:creationId xmlns:a16="http://schemas.microsoft.com/office/drawing/2014/main" id="{D43CC30D-CE13-4735-897E-558957B0A2A7}"/>
            </a:ext>
          </a:extLst>
        </xdr:cNvPr>
        <xdr:cNvSpPr/>
      </xdr:nvSpPr>
      <xdr:spPr>
        <a:xfrm>
          <a:off x="60325" y="11567159"/>
          <a:ext cx="1787525" cy="26231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effectLst/>
              <a:ea typeface="Meiryo UI" panose="020B0604030504040204" pitchFamily="50" charset="-128"/>
              <a:cs typeface="Times New Roman" panose="02020603050405020304" pitchFamily="18" charset="0"/>
            </a:rPr>
            <a:t>見積</a:t>
          </a:r>
          <a:r>
            <a:rPr lang="ja-JP" altLang="en-US" sz="1050" kern="100">
              <a:effectLst/>
              <a:ea typeface="Meiryo UI" panose="020B0604030504040204" pitchFamily="50" charset="-128"/>
              <a:cs typeface="Times New Roman" panose="02020603050405020304" pitchFamily="18" charset="0"/>
            </a:rPr>
            <a:t>書</a:t>
          </a:r>
          <a:r>
            <a:rPr lang="ja-JP" sz="1050" kern="100">
              <a:effectLst/>
              <a:ea typeface="Meiryo UI" panose="020B0604030504040204" pitchFamily="50" charset="-128"/>
              <a:cs typeface="Times New Roman" panose="02020603050405020304" pitchFamily="18" charset="0"/>
            </a:rPr>
            <a:t>表紙</a:t>
          </a:r>
          <a:endParaRPr lang="ja-JP" sz="1050" kern="100">
            <a:effectLst/>
            <a:ea typeface="游明朝" panose="02020400000000000000" pitchFamily="18" charset="-128"/>
            <a:cs typeface="Times New Roman" panose="02020603050405020304" pitchFamily="18" charset="0"/>
          </a:endParaRPr>
        </a:p>
        <a:p>
          <a:pPr algn="ctr"/>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a:p>
          <a:pPr algn="ctr"/>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a:p>
          <a:pPr algn="r"/>
          <a:r>
            <a:rPr lang="ja-JP" sz="1050" kern="100">
              <a:effectLst/>
              <a:ea typeface="Meiryo UI" panose="020B0604030504040204" pitchFamily="50" charset="-128"/>
              <a:cs typeface="Times New Roman" panose="02020603050405020304" pitchFamily="18" charset="0"/>
            </a:rPr>
            <a:t>〇〇株式会社</a:t>
          </a:r>
          <a:endParaRPr lang="ja-JP" sz="1050" kern="100">
            <a:effectLst/>
            <a:ea typeface="游明朝" panose="02020400000000000000" pitchFamily="18" charset="-128"/>
            <a:cs typeface="Times New Roman" panose="02020603050405020304" pitchFamily="18" charset="0"/>
          </a:endParaRPr>
        </a:p>
        <a:p>
          <a:pPr algn="ctr"/>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a:p>
          <a:pPr algn="ctr"/>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xdr:col>
      <xdr:colOff>3055620</xdr:colOff>
      <xdr:row>47</xdr:row>
      <xdr:rowOff>47623</xdr:rowOff>
    </xdr:from>
    <xdr:to>
      <xdr:col>4</xdr:col>
      <xdr:colOff>685800</xdr:colOff>
      <xdr:row>62</xdr:row>
      <xdr:rowOff>106680</xdr:rowOff>
    </xdr:to>
    <xdr:sp macro="" textlink="">
      <xdr:nvSpPr>
        <xdr:cNvPr id="3" name="正方形/長方形 2">
          <a:extLst>
            <a:ext uri="{FF2B5EF4-FFF2-40B4-BE49-F238E27FC236}">
              <a16:creationId xmlns:a16="http://schemas.microsoft.com/office/drawing/2014/main" id="{7B585485-8E40-43C7-AAC1-8788D49B44C8}"/>
            </a:ext>
          </a:extLst>
        </xdr:cNvPr>
        <xdr:cNvSpPr/>
      </xdr:nvSpPr>
      <xdr:spPr>
        <a:xfrm>
          <a:off x="4829175" y="11565253"/>
          <a:ext cx="2638425" cy="2626997"/>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r"/>
          <a:r>
            <a:rPr lang="ja-JP" sz="1050" kern="100">
              <a:effectLst/>
              <a:ea typeface="Meiryo UI" panose="020B0604030504040204" pitchFamily="50" charset="-128"/>
              <a:cs typeface="Times New Roman" panose="02020603050405020304" pitchFamily="18" charset="0"/>
            </a:rPr>
            <a:t>株式会社△△</a:t>
          </a:r>
          <a:endParaRPr lang="ja-JP" sz="1050" kern="100">
            <a:effectLst/>
            <a:ea typeface="游明朝" panose="02020400000000000000" pitchFamily="18" charset="-128"/>
            <a:cs typeface="Times New Roman" panose="02020603050405020304" pitchFamily="18" charset="0"/>
          </a:endParaRPr>
        </a:p>
        <a:p>
          <a:pPr algn="ctr"/>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a:p>
          <a:pPr algn="ctr"/>
          <a:r>
            <a:rPr lang="ja-JP" sz="1050" kern="100">
              <a:effectLst/>
              <a:ea typeface="Meiryo UI" panose="020B0604030504040204" pitchFamily="50" charset="-128"/>
              <a:cs typeface="Times New Roman" panose="02020603050405020304" pitchFamily="18" charset="0"/>
            </a:rPr>
            <a:t>見積内訳</a:t>
          </a:r>
          <a:endParaRPr lang="ja-JP" sz="1050" kern="100">
            <a:effectLst/>
            <a:ea typeface="游明朝" panose="02020400000000000000" pitchFamily="18" charset="-128"/>
            <a:cs typeface="Times New Roman" panose="02020603050405020304" pitchFamily="18" charset="0"/>
          </a:endParaRPr>
        </a:p>
        <a:p>
          <a:pPr algn="ctr"/>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a:p>
          <a:pPr algn="l"/>
          <a:r>
            <a:rPr lang="ja-JP" sz="1050" kern="100">
              <a:effectLst/>
              <a:ea typeface="Meiryo UI" panose="020B0604030504040204" pitchFamily="50" charset="-128"/>
              <a:cs typeface="Times New Roman" panose="02020603050405020304" pitchFamily="18" charset="0"/>
            </a:rPr>
            <a:t>Ⅰ人件費</a:t>
          </a:r>
          <a:endParaRPr lang="ja-JP" sz="1050" kern="100">
            <a:effectLst/>
            <a:ea typeface="游明朝" panose="02020400000000000000" pitchFamily="18" charset="-128"/>
            <a:cs typeface="Times New Roman" panose="02020603050405020304" pitchFamily="18" charset="0"/>
          </a:endParaRPr>
        </a:p>
        <a:p>
          <a:pPr algn="l"/>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a:p>
          <a:pPr algn="l"/>
          <a:r>
            <a:rPr lang="ja-JP" sz="1050" kern="100">
              <a:effectLst/>
              <a:ea typeface="Meiryo UI" panose="020B0604030504040204" pitchFamily="50" charset="-128"/>
              <a:cs typeface="Times New Roman" panose="02020603050405020304" pitchFamily="18" charset="0"/>
            </a:rPr>
            <a:t>Ⅱ事業費</a:t>
          </a:r>
          <a:endParaRPr lang="ja-JP" sz="1050" kern="100">
            <a:effectLst/>
            <a:ea typeface="游明朝" panose="02020400000000000000" pitchFamily="18" charset="-128"/>
            <a:cs typeface="Times New Roman" panose="02020603050405020304" pitchFamily="18" charset="0"/>
          </a:endParaRPr>
        </a:p>
        <a:p>
          <a:pPr algn="l"/>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a:p>
          <a:pPr algn="l"/>
          <a:r>
            <a:rPr lang="ja-JP" sz="1050" kern="100">
              <a:effectLst/>
              <a:ea typeface="Meiryo UI" panose="020B0604030504040204" pitchFamily="50" charset="-128"/>
              <a:cs typeface="Times New Roman" panose="02020603050405020304" pitchFamily="18" charset="0"/>
            </a:rPr>
            <a:t>Ⅲ再委託・外注費　</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xdr:col>
      <xdr:colOff>211454</xdr:colOff>
      <xdr:row>47</xdr:row>
      <xdr:rowOff>49530</xdr:rowOff>
    </xdr:from>
    <xdr:to>
      <xdr:col>2</xdr:col>
      <xdr:colOff>2828925</xdr:colOff>
      <xdr:row>62</xdr:row>
      <xdr:rowOff>95250</xdr:rowOff>
    </xdr:to>
    <xdr:sp macro="" textlink="">
      <xdr:nvSpPr>
        <xdr:cNvPr id="5" name="正方形/長方形 4">
          <a:extLst>
            <a:ext uri="{FF2B5EF4-FFF2-40B4-BE49-F238E27FC236}">
              <a16:creationId xmlns:a16="http://schemas.microsoft.com/office/drawing/2014/main" id="{F1FCFD7D-8D9E-46B6-84BA-63DC0460B221}"/>
            </a:ext>
          </a:extLst>
        </xdr:cNvPr>
        <xdr:cNvSpPr/>
      </xdr:nvSpPr>
      <xdr:spPr>
        <a:xfrm>
          <a:off x="1979294" y="11569065"/>
          <a:ext cx="2623186" cy="26098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050" kern="100">
              <a:effectLst/>
              <a:ea typeface="Meiryo UI" panose="020B0604030504040204" pitchFamily="50" charset="-128"/>
              <a:cs typeface="Times New Roman" panose="02020603050405020304" pitchFamily="18" charset="0"/>
            </a:rPr>
            <a:t>〇〇株式会社</a:t>
          </a:r>
          <a:endParaRPr lang="ja-JP" sz="1050" kern="100">
            <a:effectLst/>
            <a:ea typeface="游明朝" panose="02020400000000000000" pitchFamily="18" charset="-128"/>
            <a:cs typeface="Times New Roman" panose="02020603050405020304" pitchFamily="18" charset="0"/>
          </a:endParaRPr>
        </a:p>
        <a:p>
          <a:pPr algn="ctr"/>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p>
        <a:p>
          <a:pPr algn="ctr"/>
          <a:r>
            <a:rPr lang="ja-JP" sz="1050" kern="100">
              <a:effectLst/>
              <a:ea typeface="Meiryo UI" panose="020B0604030504040204" pitchFamily="50" charset="-128"/>
              <a:cs typeface="Times New Roman" panose="02020603050405020304" pitchFamily="18" charset="0"/>
            </a:rPr>
            <a:t>見積内訳</a:t>
          </a:r>
          <a:endParaRPr lang="ja-JP" sz="1050" kern="100">
            <a:effectLst/>
            <a:ea typeface="游明朝" panose="02020400000000000000" pitchFamily="18" charset="-128"/>
            <a:cs typeface="Times New Roman" panose="02020603050405020304" pitchFamily="18" charset="0"/>
          </a:endParaRPr>
        </a:p>
        <a:p>
          <a:pPr algn="ctr"/>
          <a:endParaRPr lang="en-US" sz="1050" kern="100">
            <a:effectLst/>
            <a:latin typeface="Meiryo UI" panose="020B0604030504040204" pitchFamily="50" charset="-128"/>
            <a:ea typeface="游明朝" panose="02020400000000000000" pitchFamily="18" charset="-128"/>
            <a:cs typeface="Times New Roman" panose="02020603050405020304" pitchFamily="18" charset="0"/>
          </a:endParaRPr>
        </a:p>
        <a:p>
          <a:pPr algn="ctr"/>
          <a:endParaRPr lang="en-US" sz="1050" kern="100">
            <a:effectLst/>
            <a:latin typeface="Meiryo UI" panose="020B0604030504040204" pitchFamily="50" charset="-128"/>
            <a:ea typeface="游明朝" panose="02020400000000000000" pitchFamily="18" charset="-128"/>
            <a:cs typeface="Times New Roman" panose="02020603050405020304" pitchFamily="18" charset="0"/>
          </a:endParaRPr>
        </a:p>
        <a:p>
          <a:pPr algn="ctr"/>
          <a:r>
            <a:rPr lang="en-US" sz="1050" kern="100">
              <a:effectLst/>
              <a:latin typeface="Meiryo UI" panose="020B0604030504040204" pitchFamily="50" charset="-128"/>
              <a:ea typeface="游明朝" panose="02020400000000000000" pitchFamily="18" charset="-128"/>
              <a:cs typeface="Times New Roman" panose="02020603050405020304" pitchFamily="18" charset="0"/>
            </a:rPr>
            <a:t>                  </a:t>
          </a:r>
          <a:r>
            <a:rPr lang="ja-JP" sz="1050" kern="100">
              <a:effectLst/>
              <a:ea typeface="Meiryo UI" panose="020B0604030504040204" pitchFamily="50" charset="-128"/>
              <a:cs typeface="Times New Roman" panose="02020603050405020304" pitchFamily="18" charset="0"/>
            </a:rPr>
            <a:t>不課税対象　　課税対象　</a:t>
          </a:r>
          <a:endParaRPr lang="ja-JP" sz="1050" kern="100">
            <a:effectLst/>
            <a:ea typeface="游明朝" panose="02020400000000000000" pitchFamily="18" charset="-128"/>
            <a:cs typeface="Times New Roman" panose="02020603050405020304" pitchFamily="18" charset="0"/>
          </a:endParaRPr>
        </a:p>
        <a:p>
          <a:pPr algn="l"/>
          <a:r>
            <a:rPr lang="ja-JP" sz="1050" kern="100">
              <a:effectLst/>
              <a:ea typeface="Meiryo UI" panose="020B0604030504040204" pitchFamily="50" charset="-128"/>
              <a:cs typeface="Times New Roman" panose="02020603050405020304" pitchFamily="18" charset="0"/>
            </a:rPr>
            <a:t>Ⅲ再委託・外注費　　</a:t>
          </a:r>
          <a:endParaRPr lang="ja-JP" sz="1050" kern="100">
            <a:effectLst/>
            <a:ea typeface="游明朝" panose="02020400000000000000" pitchFamily="18" charset="-128"/>
            <a:cs typeface="Times New Roman" panose="02020603050405020304" pitchFamily="18" charset="0"/>
          </a:endParaRPr>
        </a:p>
        <a:p>
          <a:pPr algn="l"/>
          <a:r>
            <a:rPr lang="ja-JP" sz="1050" kern="100">
              <a:effectLst/>
              <a:ea typeface="Meiryo UI" panose="020B0604030504040204" pitchFamily="50" charset="-128"/>
              <a:cs typeface="Times New Roman" panose="02020603050405020304" pitchFamily="18" charset="0"/>
            </a:rPr>
            <a:t>再委託先</a:t>
          </a:r>
          <a:r>
            <a:rPr lang="en-US" sz="1050" kern="100">
              <a:effectLst/>
              <a:ea typeface="Meiryo UI" panose="020B0604030504040204" pitchFamily="50" charset="-128"/>
              <a:cs typeface="Times New Roman" panose="02020603050405020304" pitchFamily="18" charset="0"/>
            </a:rPr>
            <a:t>B</a:t>
          </a:r>
          <a:r>
            <a:rPr lang="ja-JP" sz="1050" kern="100">
              <a:effectLst/>
              <a:ea typeface="Meiryo UI" panose="020B0604030504040204" pitchFamily="50" charset="-128"/>
              <a:cs typeface="Times New Roman" panose="02020603050405020304" pitchFamily="18" charset="0"/>
            </a:rPr>
            <a:t>　　</a:t>
          </a:r>
          <a:r>
            <a:rPr lang="ja-JP" altLang="en-US" sz="1050" kern="100">
              <a:effectLst/>
              <a:ea typeface="Meiryo UI" panose="020B0604030504040204" pitchFamily="50" charset="-128"/>
              <a:cs typeface="Times New Roman" panose="02020603050405020304" pitchFamily="18" charset="0"/>
            </a:rPr>
            <a:t>　　    </a:t>
          </a:r>
          <a:r>
            <a:rPr lang="en-US" sz="1050" kern="100">
              <a:effectLst/>
              <a:ea typeface="Meiryo UI" panose="020B0604030504040204" pitchFamily="50" charset="-128"/>
              <a:cs typeface="Times New Roman" panose="02020603050405020304" pitchFamily="18" charset="0"/>
            </a:rPr>
            <a:t>1,000,000</a:t>
          </a:r>
          <a:r>
            <a:rPr lang="ja-JP" sz="1050" kern="100">
              <a:effectLst/>
              <a:ea typeface="Meiryo UI" panose="020B0604030504040204" pitchFamily="50" charset="-128"/>
              <a:cs typeface="Times New Roman" panose="02020603050405020304" pitchFamily="18" charset="0"/>
            </a:rPr>
            <a:t>　</a:t>
          </a:r>
          <a:r>
            <a:rPr lang="en-US" sz="1050" kern="100">
              <a:effectLst/>
              <a:ea typeface="Meiryo UI" panose="020B0604030504040204" pitchFamily="50" charset="-128"/>
              <a:cs typeface="Times New Roman" panose="02020603050405020304" pitchFamily="18" charset="0"/>
            </a:rPr>
            <a:t>3,000,000</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456457</xdr:colOff>
      <xdr:row>40</xdr:row>
      <xdr:rowOff>132475</xdr:rowOff>
    </xdr:to>
    <xdr:pic>
      <xdr:nvPicPr>
        <xdr:cNvPr id="2" name="図 1">
          <a:extLst>
            <a:ext uri="{FF2B5EF4-FFF2-40B4-BE49-F238E27FC236}">
              <a16:creationId xmlns:a16="http://schemas.microsoft.com/office/drawing/2014/main" id="{05DF8B6D-3D88-40A5-93A1-96073EE50597}"/>
            </a:ext>
          </a:extLst>
        </xdr:cNvPr>
        <xdr:cNvPicPr>
          <a:picLocks noChangeAspect="1"/>
        </xdr:cNvPicPr>
      </xdr:nvPicPr>
      <xdr:blipFill>
        <a:blip xmlns:r="http://schemas.openxmlformats.org/officeDocument/2006/relationships" r:embed="rId1"/>
        <a:stretch>
          <a:fillRect/>
        </a:stretch>
      </xdr:blipFill>
      <xdr:spPr>
        <a:xfrm>
          <a:off x="0" y="0"/>
          <a:ext cx="5942857" cy="7000000"/>
        </a:xfrm>
        <a:prstGeom prst="rect">
          <a:avLst/>
        </a:prstGeom>
      </xdr:spPr>
    </xdr:pic>
    <xdr:clientData/>
  </xdr:twoCellAnchor>
  <xdr:twoCellAnchor editAs="oneCell">
    <xdr:from>
      <xdr:col>10</xdr:col>
      <xdr:colOff>90805</xdr:colOff>
      <xdr:row>0</xdr:row>
      <xdr:rowOff>0</xdr:rowOff>
    </xdr:from>
    <xdr:to>
      <xdr:col>19</xdr:col>
      <xdr:colOff>543510</xdr:colOff>
      <xdr:row>31</xdr:row>
      <xdr:rowOff>27940</xdr:rowOff>
    </xdr:to>
    <xdr:pic>
      <xdr:nvPicPr>
        <xdr:cNvPr id="3" name="図 2">
          <a:extLst>
            <a:ext uri="{FF2B5EF4-FFF2-40B4-BE49-F238E27FC236}">
              <a16:creationId xmlns:a16="http://schemas.microsoft.com/office/drawing/2014/main" id="{390CBAEF-494F-4D11-A09E-6042C4ED6FC5}"/>
            </a:ext>
          </a:extLst>
        </xdr:cNvPr>
        <xdr:cNvPicPr>
          <a:picLocks noChangeAspect="1"/>
        </xdr:cNvPicPr>
      </xdr:nvPicPr>
      <xdr:blipFill>
        <a:blip xmlns:r="http://schemas.openxmlformats.org/officeDocument/2006/relationships" r:embed="rId2"/>
        <a:stretch>
          <a:fillRect/>
        </a:stretch>
      </xdr:blipFill>
      <xdr:spPr>
        <a:xfrm>
          <a:off x="6123305" y="0"/>
          <a:ext cx="5881955" cy="5441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407753</xdr:colOff>
      <xdr:row>3</xdr:row>
      <xdr:rowOff>273326</xdr:rowOff>
    </xdr:from>
    <xdr:to>
      <xdr:col>26</xdr:col>
      <xdr:colOff>553576</xdr:colOff>
      <xdr:row>6</xdr:row>
      <xdr:rowOff>208682</xdr:rowOff>
    </xdr:to>
    <xdr:sp macro="" textlink="">
      <xdr:nvSpPr>
        <xdr:cNvPr id="2" name="角丸四角形吹き出し 5">
          <a:extLst>
            <a:ext uri="{FF2B5EF4-FFF2-40B4-BE49-F238E27FC236}">
              <a16:creationId xmlns:a16="http://schemas.microsoft.com/office/drawing/2014/main" id="{25948D01-B2BA-4796-86B0-2FC2E3E719AB}"/>
            </a:ext>
          </a:extLst>
        </xdr:cNvPr>
        <xdr:cNvSpPr/>
      </xdr:nvSpPr>
      <xdr:spPr>
        <a:xfrm>
          <a:off x="6536883" y="1027043"/>
          <a:ext cx="2556063" cy="805030"/>
        </a:xfrm>
        <a:prstGeom prst="wedgeRoundRectCallout">
          <a:avLst>
            <a:gd name="adj1" fmla="val -153508"/>
            <a:gd name="adj2" fmla="val 102853"/>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0" lang="ja-JP" altLang="en-US" sz="1100">
              <a:solidFill>
                <a:schemeClr val="dk1"/>
              </a:solidFill>
              <a:effectLst/>
              <a:latin typeface="+mn-lt"/>
              <a:ea typeface="+mn-ea"/>
              <a:cs typeface="+mn-cs"/>
            </a:rPr>
            <a:t>提案書様式１に記載の「提案者」の氏名とし、社印を押印すること。共同提案者からの見積表紙の提出は求めない。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617220</xdr:colOff>
      <xdr:row>30</xdr:row>
      <xdr:rowOff>78778</xdr:rowOff>
    </xdr:from>
    <xdr:to>
      <xdr:col>3</xdr:col>
      <xdr:colOff>397160</xdr:colOff>
      <xdr:row>31</xdr:row>
      <xdr:rowOff>130856</xdr:rowOff>
    </xdr:to>
    <xdr:sp macro="" textlink="">
      <xdr:nvSpPr>
        <xdr:cNvPr id="2" name="角丸四角形吹き出し 4">
          <a:extLst>
            <a:ext uri="{FF2B5EF4-FFF2-40B4-BE49-F238E27FC236}">
              <a16:creationId xmlns:a16="http://schemas.microsoft.com/office/drawing/2014/main" id="{96265038-446A-4C32-B335-CABD36C467E3}"/>
            </a:ext>
          </a:extLst>
        </xdr:cNvPr>
        <xdr:cNvSpPr/>
      </xdr:nvSpPr>
      <xdr:spPr>
        <a:xfrm>
          <a:off x="826770" y="7079653"/>
          <a:ext cx="3237515" cy="271153"/>
        </a:xfrm>
        <a:prstGeom prst="wedgeRoundRectCallout">
          <a:avLst>
            <a:gd name="adj1" fmla="val -46754"/>
            <a:gd name="adj2" fmla="val -19052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計上がない項目があれば行ごと削除すること。</a:t>
          </a:r>
        </a:p>
      </xdr:txBody>
    </xdr:sp>
    <xdr:clientData fPrintsWithSheet="0"/>
  </xdr:twoCellAnchor>
  <xdr:twoCellAnchor>
    <xdr:from>
      <xdr:col>5</xdr:col>
      <xdr:colOff>364414</xdr:colOff>
      <xdr:row>7</xdr:row>
      <xdr:rowOff>57151</xdr:rowOff>
    </xdr:from>
    <xdr:to>
      <xdr:col>6</xdr:col>
      <xdr:colOff>897255</xdr:colOff>
      <xdr:row>9</xdr:row>
      <xdr:rowOff>140970</xdr:rowOff>
    </xdr:to>
    <xdr:sp macro="" textlink="">
      <xdr:nvSpPr>
        <xdr:cNvPr id="3" name="角丸四角形吹き出し 5">
          <a:extLst>
            <a:ext uri="{FF2B5EF4-FFF2-40B4-BE49-F238E27FC236}">
              <a16:creationId xmlns:a16="http://schemas.microsoft.com/office/drawing/2014/main" id="{D43605BD-98CB-4125-94A6-7A323480E3BD}"/>
            </a:ext>
          </a:extLst>
        </xdr:cNvPr>
        <xdr:cNvSpPr/>
      </xdr:nvSpPr>
      <xdr:spPr>
        <a:xfrm>
          <a:off x="6308014" y="2019301"/>
          <a:ext cx="1656791" cy="521969"/>
        </a:xfrm>
        <a:prstGeom prst="wedgeRoundRectCallout">
          <a:avLst>
            <a:gd name="adj1" fmla="val -67861"/>
            <a:gd name="adj2" fmla="val 42711"/>
            <a:gd name="adj3" fmla="val 16667"/>
          </a:avLst>
        </a:prstGeom>
        <a:solidFill>
          <a:srgbClr val="FFFFA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人件費単価の根拠資料を併せて提出すること。</a:t>
          </a:r>
          <a:endParaRPr kumimoji="1" lang="en-US" altLang="ja-JP" sz="1100"/>
        </a:p>
      </xdr:txBody>
    </xdr:sp>
    <xdr:clientData fPrintsWithSheet="0"/>
  </xdr:twoCellAnchor>
  <xdr:twoCellAnchor>
    <xdr:from>
      <xdr:col>1</xdr:col>
      <xdr:colOff>721994</xdr:colOff>
      <xdr:row>15</xdr:row>
      <xdr:rowOff>191957</xdr:rowOff>
    </xdr:from>
    <xdr:to>
      <xdr:col>2</xdr:col>
      <xdr:colOff>1274445</xdr:colOff>
      <xdr:row>19</xdr:row>
      <xdr:rowOff>87152</xdr:rowOff>
    </xdr:to>
    <xdr:sp macro="" textlink="">
      <xdr:nvSpPr>
        <xdr:cNvPr id="4" name="角丸四角形吹き出し 5">
          <a:extLst>
            <a:ext uri="{FF2B5EF4-FFF2-40B4-BE49-F238E27FC236}">
              <a16:creationId xmlns:a16="http://schemas.microsoft.com/office/drawing/2014/main" id="{94B76519-CBC6-4857-8ADF-ED8D68B77925}"/>
            </a:ext>
          </a:extLst>
        </xdr:cNvPr>
        <xdr:cNvSpPr/>
      </xdr:nvSpPr>
      <xdr:spPr>
        <a:xfrm>
          <a:off x="931544" y="3906707"/>
          <a:ext cx="1895476" cy="771495"/>
        </a:xfrm>
        <a:prstGeom prst="wedgeRoundRectCallout">
          <a:avLst>
            <a:gd name="adj1" fmla="val 46627"/>
            <a:gd name="adj2" fmla="val -85237"/>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人件費単価</a:t>
          </a:r>
          <a:r>
            <a:rPr lang="ja-JP" altLang="en-US" sz="1100">
              <a:solidFill>
                <a:schemeClr val="dk1"/>
              </a:solidFill>
              <a:effectLst/>
              <a:latin typeface="+mn-lt"/>
              <a:ea typeface="+mn-ea"/>
              <a:cs typeface="+mn-cs"/>
            </a:rPr>
            <a:t>根拠資料に記載されている</a:t>
          </a:r>
          <a:r>
            <a:rPr lang="ja-JP" altLang="ja-JP" sz="1100">
              <a:solidFill>
                <a:schemeClr val="dk1"/>
              </a:solidFill>
              <a:effectLst/>
              <a:latin typeface="+mn-lt"/>
              <a:ea typeface="+mn-ea"/>
              <a:cs typeface="+mn-cs"/>
            </a:rPr>
            <a:t>役職または階級を記入すること。</a:t>
          </a:r>
          <a:endParaRPr kumimoji="1" lang="en-US" altLang="ja-JP" sz="1100"/>
        </a:p>
      </xdr:txBody>
    </xdr:sp>
    <xdr:clientData fPrintsWithSheet="0"/>
  </xdr:twoCellAnchor>
  <xdr:twoCellAnchor>
    <xdr:from>
      <xdr:col>6</xdr:col>
      <xdr:colOff>501016</xdr:colOff>
      <xdr:row>87</xdr:row>
      <xdr:rowOff>11430</xdr:rowOff>
    </xdr:from>
    <xdr:to>
      <xdr:col>13</xdr:col>
      <xdr:colOff>428626</xdr:colOff>
      <xdr:row>92</xdr:row>
      <xdr:rowOff>158115</xdr:rowOff>
    </xdr:to>
    <xdr:sp macro="" textlink="">
      <xdr:nvSpPr>
        <xdr:cNvPr id="6" name="角丸四角形吹き出し 2">
          <a:extLst>
            <a:ext uri="{FF2B5EF4-FFF2-40B4-BE49-F238E27FC236}">
              <a16:creationId xmlns:a16="http://schemas.microsoft.com/office/drawing/2014/main" id="{53E8019C-F63F-4A7D-BE34-D5F2FFC1FD36}"/>
            </a:ext>
          </a:extLst>
        </xdr:cNvPr>
        <xdr:cNvSpPr/>
      </xdr:nvSpPr>
      <xdr:spPr>
        <a:xfrm>
          <a:off x="7568566" y="19556730"/>
          <a:ext cx="4347210" cy="1003935"/>
        </a:xfrm>
        <a:prstGeom prst="wedgeRoundRectCallout">
          <a:avLst>
            <a:gd name="adj1" fmla="val 4890"/>
            <a:gd name="adj2" fmla="val -111594"/>
            <a:gd name="adj3" fmla="val 16667"/>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1" i="0" u="none" strike="noStrike">
              <a:solidFill>
                <a:schemeClr val="dk1"/>
              </a:solidFill>
              <a:effectLst/>
              <a:latin typeface="+mn-lt"/>
              <a:ea typeface="+mn-ea"/>
              <a:cs typeface="+mn-cs"/>
            </a:rPr>
            <a:t>一般管理費＝直接経費（</a:t>
          </a:r>
          <a:r>
            <a:rPr lang="en-US" altLang="ja-JP" sz="1100" b="1" i="0" u="none" strike="noStrike">
              <a:solidFill>
                <a:schemeClr val="dk1"/>
              </a:solidFill>
              <a:effectLst/>
              <a:latin typeface="+mn-lt"/>
              <a:ea typeface="+mn-ea"/>
              <a:cs typeface="+mn-cs"/>
            </a:rPr>
            <a:t>Ⅰ</a:t>
          </a:r>
          <a:r>
            <a:rPr lang="ja-JP" altLang="en-US" sz="1100" b="1" i="0" u="none" strike="noStrike">
              <a:solidFill>
                <a:schemeClr val="dk1"/>
              </a:solidFill>
              <a:effectLst/>
              <a:latin typeface="+mn-lt"/>
              <a:ea typeface="+mn-ea"/>
              <a:cs typeface="+mn-cs"/>
            </a:rPr>
            <a:t>．人件費＋</a:t>
          </a:r>
          <a:r>
            <a:rPr lang="en-US" altLang="ja-JP" sz="1100" b="1" i="0" u="none" strike="noStrike">
              <a:solidFill>
                <a:schemeClr val="dk1"/>
              </a:solidFill>
              <a:effectLst/>
              <a:latin typeface="+mn-lt"/>
              <a:ea typeface="+mn-ea"/>
              <a:cs typeface="+mn-cs"/>
            </a:rPr>
            <a:t>Ⅱ</a:t>
          </a:r>
          <a:r>
            <a:rPr lang="ja-JP" altLang="en-US" sz="1100" b="1" i="0" u="none" strike="noStrike">
              <a:solidFill>
                <a:schemeClr val="dk1"/>
              </a:solidFill>
              <a:effectLst/>
              <a:latin typeface="+mn-lt"/>
              <a:ea typeface="+mn-ea"/>
              <a:cs typeface="+mn-cs"/>
            </a:rPr>
            <a:t>．事業費）</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一般管理費率　　　　　　　</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直接経費に、「</a:t>
          </a:r>
          <a:r>
            <a:rPr lang="en-US" altLang="ja-JP" sz="1100" b="0" i="0" u="none" strike="noStrike">
              <a:solidFill>
                <a:schemeClr val="dk1"/>
              </a:solidFill>
              <a:effectLst/>
              <a:latin typeface="+mn-lt"/>
              <a:ea typeface="+mn-ea"/>
              <a:cs typeface="+mn-cs"/>
            </a:rPr>
            <a:t>Ⅲ</a:t>
          </a:r>
          <a:r>
            <a:rPr lang="ja-JP" altLang="en-US" sz="1100" b="0" i="0" u="none" strike="noStrike">
              <a:solidFill>
                <a:schemeClr val="dk1"/>
              </a:solidFill>
              <a:effectLst/>
              <a:latin typeface="+mn-lt"/>
              <a:ea typeface="+mn-ea"/>
              <a:cs typeface="+mn-cs"/>
            </a:rPr>
            <a:t>．再委託・外注費」を含めない</a:t>
          </a:r>
          <a:r>
            <a:rPr lang="ja-JP" altLang="en-US"/>
            <a:t> </a:t>
          </a:r>
          <a:endParaRPr lang="en-US" altLang="ja-JP"/>
        </a:p>
        <a:p>
          <a:pPr algn="l"/>
          <a:r>
            <a:rPr kumimoji="1" lang="ja-JP" altLang="en-US" sz="1100"/>
            <a:t>受託単価に一般管理費が含まれる場合は、「受託単価適用のため計上しない」と記載する。</a:t>
          </a:r>
        </a:p>
      </xdr:txBody>
    </xdr:sp>
    <xdr:clientData fPrintsWithSheet="0"/>
  </xdr:twoCellAnchor>
  <xdr:twoCellAnchor>
    <xdr:from>
      <xdr:col>14</xdr:col>
      <xdr:colOff>141792</xdr:colOff>
      <xdr:row>76</xdr:row>
      <xdr:rowOff>162669</xdr:rowOff>
    </xdr:from>
    <xdr:to>
      <xdr:col>17</xdr:col>
      <xdr:colOff>481966</xdr:colOff>
      <xdr:row>81</xdr:row>
      <xdr:rowOff>137159</xdr:rowOff>
    </xdr:to>
    <xdr:sp macro="" textlink="">
      <xdr:nvSpPr>
        <xdr:cNvPr id="7" name="角丸四角形吹き出し 7">
          <a:extLst>
            <a:ext uri="{FF2B5EF4-FFF2-40B4-BE49-F238E27FC236}">
              <a16:creationId xmlns:a16="http://schemas.microsoft.com/office/drawing/2014/main" id="{3331F5FE-97BD-40AC-90AB-B90DF3C14DA4}"/>
            </a:ext>
          </a:extLst>
        </xdr:cNvPr>
        <xdr:cNvSpPr/>
      </xdr:nvSpPr>
      <xdr:spPr>
        <a:xfrm>
          <a:off x="12171867" y="17240994"/>
          <a:ext cx="2168974" cy="1069865"/>
        </a:xfrm>
        <a:prstGeom prst="wedgeRoundRectCallout">
          <a:avLst>
            <a:gd name="adj1" fmla="val -53611"/>
            <a:gd name="adj2" fmla="val 89273"/>
            <a:gd name="adj3" fmla="val 16667"/>
          </a:avLst>
        </a:prstGeom>
        <a:solidFill>
          <a:srgbClr val="FFFFA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一般管理費率はこちらに入力すること。</a:t>
          </a:r>
          <a:r>
            <a:rPr kumimoji="1" lang="en-US" altLang="ja-JP" sz="1100"/>
            <a:t>10</a:t>
          </a:r>
          <a:r>
            <a:rPr kumimoji="1" lang="ja-JP" altLang="en-US" sz="1100"/>
            <a:t>％ではない任意の率を計上する場合は、小数点第２位を切り捨てて率を設定する。</a:t>
          </a:r>
        </a:p>
      </xdr:txBody>
    </xdr:sp>
    <xdr:clientData fPrintsWithSheet="0"/>
  </xdr:twoCellAnchor>
  <xdr:twoCellAnchor>
    <xdr:from>
      <xdr:col>2</xdr:col>
      <xdr:colOff>282423</xdr:colOff>
      <xdr:row>81</xdr:row>
      <xdr:rowOff>115830</xdr:rowOff>
    </xdr:from>
    <xdr:to>
      <xdr:col>3</xdr:col>
      <xdr:colOff>281940</xdr:colOff>
      <xdr:row>82</xdr:row>
      <xdr:rowOff>187026</xdr:rowOff>
    </xdr:to>
    <xdr:sp macro="" textlink="">
      <xdr:nvSpPr>
        <xdr:cNvPr id="8" name="角丸四角形吹き出し 8">
          <a:extLst>
            <a:ext uri="{FF2B5EF4-FFF2-40B4-BE49-F238E27FC236}">
              <a16:creationId xmlns:a16="http://schemas.microsoft.com/office/drawing/2014/main" id="{BF71B752-E71C-4A45-BBD1-5E8FADEC8AA8}"/>
            </a:ext>
          </a:extLst>
        </xdr:cNvPr>
        <xdr:cNvSpPr/>
      </xdr:nvSpPr>
      <xdr:spPr>
        <a:xfrm>
          <a:off x="1834998" y="18289530"/>
          <a:ext cx="2114067" cy="290271"/>
        </a:xfrm>
        <a:prstGeom prst="wedgeRoundRectCallout">
          <a:avLst>
            <a:gd name="adj1" fmla="val 44991"/>
            <a:gd name="adj2" fmla="val 105247"/>
            <a:gd name="adj3" fmla="val 16667"/>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小数点以下切り捨てとする。</a:t>
          </a:r>
        </a:p>
      </xdr:txBody>
    </xdr:sp>
    <xdr:clientData fPrintsWithSheet="0"/>
  </xdr:twoCellAnchor>
  <xdr:twoCellAnchor>
    <xdr:from>
      <xdr:col>1</xdr:col>
      <xdr:colOff>112394</xdr:colOff>
      <xdr:row>8</xdr:row>
      <xdr:rowOff>94802</xdr:rowOff>
    </xdr:from>
    <xdr:to>
      <xdr:col>2</xdr:col>
      <xdr:colOff>668655</xdr:colOff>
      <xdr:row>10</xdr:row>
      <xdr:rowOff>201930</xdr:rowOff>
    </xdr:to>
    <xdr:sp macro="" textlink="">
      <xdr:nvSpPr>
        <xdr:cNvPr id="5" name="角丸四角形吹き出し 5">
          <a:extLst>
            <a:ext uri="{FF2B5EF4-FFF2-40B4-BE49-F238E27FC236}">
              <a16:creationId xmlns:a16="http://schemas.microsoft.com/office/drawing/2014/main" id="{E702706E-8862-4741-8EAC-363302610BE5}"/>
            </a:ext>
          </a:extLst>
        </xdr:cNvPr>
        <xdr:cNvSpPr/>
      </xdr:nvSpPr>
      <xdr:spPr>
        <a:xfrm>
          <a:off x="321944" y="2276027"/>
          <a:ext cx="1899286" cy="545278"/>
        </a:xfrm>
        <a:prstGeom prst="wedgeRoundRectCallout">
          <a:avLst>
            <a:gd name="adj1" fmla="val 38687"/>
            <a:gd name="adj2" fmla="val -104543"/>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海外と国内で発生する</a:t>
          </a:r>
          <a:r>
            <a:rPr lang="ja-JP" altLang="ja-JP" sz="1100">
              <a:solidFill>
                <a:schemeClr val="dk1"/>
              </a:solidFill>
              <a:effectLst/>
              <a:latin typeface="+mn-lt"/>
              <a:ea typeface="+mn-ea"/>
              <a:cs typeface="+mn-cs"/>
            </a:rPr>
            <a:t>人件費</a:t>
          </a:r>
          <a:r>
            <a:rPr lang="ja-JP" altLang="en-US" sz="1100">
              <a:solidFill>
                <a:schemeClr val="dk1"/>
              </a:solidFill>
              <a:effectLst/>
              <a:latin typeface="+mn-lt"/>
              <a:ea typeface="+mn-ea"/>
              <a:cs typeface="+mn-cs"/>
            </a:rPr>
            <a:t>を分けて計上すること。</a:t>
          </a:r>
          <a:endParaRPr kumimoji="1" lang="en-US" altLang="ja-JP" sz="1100"/>
        </a:p>
      </xdr:txBody>
    </xdr:sp>
    <xdr:clientData fPrintsWithSheet="0"/>
  </xdr:twoCellAnchor>
  <xdr:twoCellAnchor>
    <xdr:from>
      <xdr:col>11</xdr:col>
      <xdr:colOff>211454</xdr:colOff>
      <xdr:row>17</xdr:row>
      <xdr:rowOff>144781</xdr:rowOff>
    </xdr:from>
    <xdr:to>
      <xdr:col>16</xdr:col>
      <xdr:colOff>72390</xdr:colOff>
      <xdr:row>21</xdr:row>
      <xdr:rowOff>47626</xdr:rowOff>
    </xdr:to>
    <xdr:sp macro="" textlink="">
      <xdr:nvSpPr>
        <xdr:cNvPr id="9" name="角丸四角形吹き出し 5">
          <a:extLst>
            <a:ext uri="{FF2B5EF4-FFF2-40B4-BE49-F238E27FC236}">
              <a16:creationId xmlns:a16="http://schemas.microsoft.com/office/drawing/2014/main" id="{F8335D23-C0FD-4E13-BEF9-02D5B21021BC}"/>
            </a:ext>
          </a:extLst>
        </xdr:cNvPr>
        <xdr:cNvSpPr/>
      </xdr:nvSpPr>
      <xdr:spPr>
        <a:xfrm>
          <a:off x="10765154" y="4297681"/>
          <a:ext cx="2556511" cy="779145"/>
        </a:xfrm>
        <a:prstGeom prst="wedgeRoundRectCallout">
          <a:avLst>
            <a:gd name="adj1" fmla="val -192717"/>
            <a:gd name="adj2" fmla="val 99766"/>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①不課税対象、②課税対象税抜、③消費税は別掲のため、単価に含まれている場合は除外して計上のこと。</a:t>
          </a:r>
          <a:endParaRPr kumimoji="1" lang="en-US" altLang="ja-JP" sz="1100"/>
        </a:p>
      </xdr:txBody>
    </xdr:sp>
    <xdr:clientData fPrintsWithSheet="0"/>
  </xdr:twoCellAnchor>
  <xdr:twoCellAnchor>
    <xdr:from>
      <xdr:col>10</xdr:col>
      <xdr:colOff>483869</xdr:colOff>
      <xdr:row>27</xdr:row>
      <xdr:rowOff>74295</xdr:rowOff>
    </xdr:from>
    <xdr:to>
      <xdr:col>13</xdr:col>
      <xdr:colOff>510540</xdr:colOff>
      <xdr:row>29</xdr:row>
      <xdr:rowOff>215265</xdr:rowOff>
    </xdr:to>
    <xdr:sp macro="" textlink="">
      <xdr:nvSpPr>
        <xdr:cNvPr id="10" name="角丸四角形吹き出し 5">
          <a:extLst>
            <a:ext uri="{FF2B5EF4-FFF2-40B4-BE49-F238E27FC236}">
              <a16:creationId xmlns:a16="http://schemas.microsoft.com/office/drawing/2014/main" id="{A959035C-2D42-4EDF-86CD-A8C6D8ECFB2E}"/>
            </a:ext>
          </a:extLst>
        </xdr:cNvPr>
        <xdr:cNvSpPr/>
      </xdr:nvSpPr>
      <xdr:spPr>
        <a:xfrm>
          <a:off x="10504169" y="6417945"/>
          <a:ext cx="1493521" cy="579120"/>
        </a:xfrm>
        <a:prstGeom prst="wedgeRoundRectCallout">
          <a:avLst>
            <a:gd name="adj1" fmla="val -74683"/>
            <a:gd name="adj2" fmla="val -5738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各社の旅費規程に基づき記載すること</a:t>
          </a:r>
          <a:endParaRPr kumimoji="1" lang="en-US" altLang="ja-JP" sz="1100"/>
        </a:p>
      </xdr:txBody>
    </xdr:sp>
    <xdr:clientData fPrintsWithSheet="0"/>
  </xdr:twoCellAnchor>
  <xdr:twoCellAnchor>
    <xdr:from>
      <xdr:col>3</xdr:col>
      <xdr:colOff>225878</xdr:colOff>
      <xdr:row>14</xdr:row>
      <xdr:rowOff>60143</xdr:rowOff>
    </xdr:from>
    <xdr:to>
      <xdr:col>5</xdr:col>
      <xdr:colOff>77833</xdr:colOff>
      <xdr:row>18</xdr:row>
      <xdr:rowOff>169067</xdr:rowOff>
    </xdr:to>
    <xdr:sp macro="" textlink="">
      <xdr:nvSpPr>
        <xdr:cNvPr id="11" name="角丸四角形吹き出し 5">
          <a:extLst>
            <a:ext uri="{FF2B5EF4-FFF2-40B4-BE49-F238E27FC236}">
              <a16:creationId xmlns:a16="http://schemas.microsoft.com/office/drawing/2014/main" id="{8B71597E-E32C-419E-8E3F-07150C20993A}"/>
            </a:ext>
          </a:extLst>
        </xdr:cNvPr>
        <xdr:cNvSpPr/>
      </xdr:nvSpPr>
      <xdr:spPr>
        <a:xfrm>
          <a:off x="3890202" y="3601202"/>
          <a:ext cx="2137955" cy="1005394"/>
        </a:xfrm>
        <a:prstGeom prst="wedgeRoundRectCallout">
          <a:avLst>
            <a:gd name="adj1" fmla="val -103538"/>
            <a:gd name="adj2" fmla="val 11699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内訳は、費用に合わせて適宜変更すること。</a:t>
          </a:r>
          <a:endParaRPr kumimoji="1" lang="en-US" altLang="ja-JP" sz="1100"/>
        </a:p>
        <a:p>
          <a:pPr algn="l"/>
          <a:r>
            <a:rPr kumimoji="1" lang="ja-JP" altLang="en-US" sz="1100"/>
            <a:t>旅費は必要な詳細を記載すること。</a:t>
          </a:r>
          <a:endParaRPr kumimoji="1" lang="en-US" altLang="ja-JP" sz="1100"/>
        </a:p>
      </xdr:txBody>
    </xdr:sp>
    <xdr:clientData fPrintsWithSheet="0"/>
  </xdr:twoCellAnchor>
  <xdr:twoCellAnchor>
    <xdr:from>
      <xdr:col>14</xdr:col>
      <xdr:colOff>67235</xdr:colOff>
      <xdr:row>67</xdr:row>
      <xdr:rowOff>82176</xdr:rowOff>
    </xdr:from>
    <xdr:to>
      <xdr:col>17</xdr:col>
      <xdr:colOff>407409</xdr:colOff>
      <xdr:row>71</xdr:row>
      <xdr:rowOff>168727</xdr:rowOff>
    </xdr:to>
    <xdr:sp macro="" textlink="">
      <xdr:nvSpPr>
        <xdr:cNvPr id="12" name="角丸四角形吹き出し 7">
          <a:extLst>
            <a:ext uri="{FF2B5EF4-FFF2-40B4-BE49-F238E27FC236}">
              <a16:creationId xmlns:a16="http://schemas.microsoft.com/office/drawing/2014/main" id="{E2F2AD76-A512-4560-ADE3-AAAB057F43D8}"/>
            </a:ext>
          </a:extLst>
        </xdr:cNvPr>
        <xdr:cNvSpPr/>
      </xdr:nvSpPr>
      <xdr:spPr>
        <a:xfrm>
          <a:off x="12378764" y="15494000"/>
          <a:ext cx="2177939" cy="983021"/>
        </a:xfrm>
        <a:prstGeom prst="wedgeRoundRectCallout">
          <a:avLst>
            <a:gd name="adj1" fmla="val -53611"/>
            <a:gd name="adj2" fmla="val 89273"/>
            <a:gd name="adj3" fmla="val 16667"/>
          </a:avLst>
        </a:prstGeom>
        <a:solidFill>
          <a:srgbClr val="FFFFA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再委託費については、再委託先別に見積内訳と根拠資料を提出し、ここには不課税と課税対象別の合計額を記載する。</a:t>
          </a:r>
        </a:p>
      </xdr:txBody>
    </xdr:sp>
    <xdr:clientData fPrintsWithSheet="0"/>
  </xdr:twoCellAnchor>
  <xdr:twoCellAnchor editAs="oneCell">
    <xdr:from>
      <xdr:col>19</xdr:col>
      <xdr:colOff>9300</xdr:colOff>
      <xdr:row>34</xdr:row>
      <xdr:rowOff>100066</xdr:rowOff>
    </xdr:from>
    <xdr:to>
      <xdr:col>27</xdr:col>
      <xdr:colOff>344396</xdr:colOff>
      <xdr:row>54</xdr:row>
      <xdr:rowOff>78106</xdr:rowOff>
    </xdr:to>
    <xdr:pic>
      <xdr:nvPicPr>
        <xdr:cNvPr id="14" name="図 13">
          <a:extLst>
            <a:ext uri="{FF2B5EF4-FFF2-40B4-BE49-F238E27FC236}">
              <a16:creationId xmlns:a16="http://schemas.microsoft.com/office/drawing/2014/main" id="{6AB8BEED-C4DB-F381-77DF-ABB2D490740E}"/>
            </a:ext>
          </a:extLst>
        </xdr:cNvPr>
        <xdr:cNvPicPr>
          <a:picLocks noChangeAspect="1"/>
        </xdr:cNvPicPr>
      </xdr:nvPicPr>
      <xdr:blipFill>
        <a:blip xmlns:r="http://schemas.openxmlformats.org/officeDocument/2006/relationships" r:embed="rId1"/>
        <a:stretch>
          <a:fillRect/>
        </a:stretch>
      </xdr:blipFill>
      <xdr:spPr>
        <a:xfrm>
          <a:off x="15103624" y="8123478"/>
          <a:ext cx="5176037" cy="4460393"/>
        </a:xfrm>
        <a:prstGeom prst="rect">
          <a:avLst/>
        </a:prstGeom>
      </xdr:spPr>
    </xdr:pic>
    <xdr:clientData/>
  </xdr:twoCellAnchor>
  <xdr:twoCellAnchor editAs="oneCell">
    <xdr:from>
      <xdr:col>19</xdr:col>
      <xdr:colOff>61519</xdr:colOff>
      <xdr:row>0</xdr:row>
      <xdr:rowOff>168088</xdr:rowOff>
    </xdr:from>
    <xdr:to>
      <xdr:col>27</xdr:col>
      <xdr:colOff>347381</xdr:colOff>
      <xdr:row>33</xdr:row>
      <xdr:rowOff>155022</xdr:rowOff>
    </xdr:to>
    <xdr:pic>
      <xdr:nvPicPr>
        <xdr:cNvPr id="16" name="図 15">
          <a:extLst>
            <a:ext uri="{FF2B5EF4-FFF2-40B4-BE49-F238E27FC236}">
              <a16:creationId xmlns:a16="http://schemas.microsoft.com/office/drawing/2014/main" id="{6C4F15A5-8CD1-2898-7BA2-2DB48B647F87}"/>
            </a:ext>
          </a:extLst>
        </xdr:cNvPr>
        <xdr:cNvPicPr>
          <a:picLocks noChangeAspect="1"/>
        </xdr:cNvPicPr>
      </xdr:nvPicPr>
      <xdr:blipFill>
        <a:blip xmlns:r="http://schemas.openxmlformats.org/officeDocument/2006/relationships" r:embed="rId2"/>
        <a:stretch>
          <a:fillRect/>
        </a:stretch>
      </xdr:blipFill>
      <xdr:spPr>
        <a:xfrm>
          <a:off x="15155843" y="168088"/>
          <a:ext cx="5126803" cy="77862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605790</xdr:colOff>
      <xdr:row>36</xdr:row>
      <xdr:rowOff>135880</xdr:rowOff>
    </xdr:to>
    <xdr:pic>
      <xdr:nvPicPr>
        <xdr:cNvPr id="2" name="図 1">
          <a:extLst>
            <a:ext uri="{FF2B5EF4-FFF2-40B4-BE49-F238E27FC236}">
              <a16:creationId xmlns:a16="http://schemas.microsoft.com/office/drawing/2014/main" id="{8B3F3BFA-2068-487E-B1C6-00A8A624E683}"/>
            </a:ext>
          </a:extLst>
        </xdr:cNvPr>
        <xdr:cNvPicPr>
          <a:picLocks noChangeAspect="1"/>
        </xdr:cNvPicPr>
      </xdr:nvPicPr>
      <xdr:blipFill>
        <a:blip xmlns:r="http://schemas.openxmlformats.org/officeDocument/2006/relationships" r:embed="rId1"/>
        <a:stretch>
          <a:fillRect/>
        </a:stretch>
      </xdr:blipFill>
      <xdr:spPr>
        <a:xfrm>
          <a:off x="0" y="685800"/>
          <a:ext cx="5955030" cy="5797540"/>
        </a:xfrm>
        <a:prstGeom prst="rect">
          <a:avLst/>
        </a:prstGeom>
      </xdr:spPr>
    </xdr:pic>
    <xdr:clientData/>
  </xdr:twoCellAnchor>
  <xdr:twoCellAnchor editAs="oneCell">
    <xdr:from>
      <xdr:col>0</xdr:col>
      <xdr:colOff>5715</xdr:colOff>
      <xdr:row>36</xdr:row>
      <xdr:rowOff>97155</xdr:rowOff>
    </xdr:from>
    <xdr:to>
      <xdr:col>8</xdr:col>
      <xdr:colOff>598128</xdr:colOff>
      <xdr:row>70</xdr:row>
      <xdr:rowOff>1035</xdr:rowOff>
    </xdr:to>
    <xdr:pic>
      <xdr:nvPicPr>
        <xdr:cNvPr id="3" name="図 2">
          <a:extLst>
            <a:ext uri="{FF2B5EF4-FFF2-40B4-BE49-F238E27FC236}">
              <a16:creationId xmlns:a16="http://schemas.microsoft.com/office/drawing/2014/main" id="{08C8B35F-9D6C-4FF3-A316-8073363D9BFC}"/>
            </a:ext>
          </a:extLst>
        </xdr:cNvPr>
        <xdr:cNvPicPr>
          <a:picLocks noChangeAspect="1"/>
        </xdr:cNvPicPr>
      </xdr:nvPicPr>
      <xdr:blipFill>
        <a:blip xmlns:r="http://schemas.openxmlformats.org/officeDocument/2006/relationships" r:embed="rId2"/>
        <a:stretch>
          <a:fillRect/>
        </a:stretch>
      </xdr:blipFill>
      <xdr:spPr>
        <a:xfrm>
          <a:off x="5715" y="6269355"/>
          <a:ext cx="5474928" cy="5733180"/>
        </a:xfrm>
        <a:prstGeom prst="rect">
          <a:avLst/>
        </a:prstGeom>
      </xdr:spPr>
    </xdr:pic>
    <xdr:clientData/>
  </xdr:twoCellAnchor>
  <xdr:twoCellAnchor editAs="oneCell">
    <xdr:from>
      <xdr:col>9</xdr:col>
      <xdr:colOff>544830</xdr:colOff>
      <xdr:row>3</xdr:row>
      <xdr:rowOff>20955</xdr:rowOff>
    </xdr:from>
    <xdr:to>
      <xdr:col>20</xdr:col>
      <xdr:colOff>134467</xdr:colOff>
      <xdr:row>29</xdr:row>
      <xdr:rowOff>18493</xdr:rowOff>
    </xdr:to>
    <xdr:pic>
      <xdr:nvPicPr>
        <xdr:cNvPr id="4" name="図 3">
          <a:extLst>
            <a:ext uri="{FF2B5EF4-FFF2-40B4-BE49-F238E27FC236}">
              <a16:creationId xmlns:a16="http://schemas.microsoft.com/office/drawing/2014/main" id="{32AA67C3-67CE-4E9B-A8C2-35CAE8891D26}"/>
            </a:ext>
          </a:extLst>
        </xdr:cNvPr>
        <xdr:cNvPicPr>
          <a:picLocks noChangeAspect="1"/>
        </xdr:cNvPicPr>
      </xdr:nvPicPr>
      <xdr:blipFill>
        <a:blip xmlns:r="http://schemas.openxmlformats.org/officeDocument/2006/relationships" r:embed="rId3"/>
        <a:stretch>
          <a:fillRect/>
        </a:stretch>
      </xdr:blipFill>
      <xdr:spPr>
        <a:xfrm>
          <a:off x="6202680" y="535305"/>
          <a:ext cx="6287618" cy="4455238"/>
        </a:xfrm>
        <a:prstGeom prst="rect">
          <a:avLst/>
        </a:prstGeom>
      </xdr:spPr>
    </xdr:pic>
    <xdr:clientData/>
  </xdr:twoCellAnchor>
  <xdr:twoCellAnchor editAs="oneCell">
    <xdr:from>
      <xdr:col>10</xdr:col>
      <xdr:colOff>504825</xdr:colOff>
      <xdr:row>30</xdr:row>
      <xdr:rowOff>135255</xdr:rowOff>
    </xdr:from>
    <xdr:to>
      <xdr:col>17</xdr:col>
      <xdr:colOff>22390</xdr:colOff>
      <xdr:row>40</xdr:row>
      <xdr:rowOff>135041</xdr:rowOff>
    </xdr:to>
    <xdr:pic>
      <xdr:nvPicPr>
        <xdr:cNvPr id="5" name="図 4">
          <a:extLst>
            <a:ext uri="{FF2B5EF4-FFF2-40B4-BE49-F238E27FC236}">
              <a16:creationId xmlns:a16="http://schemas.microsoft.com/office/drawing/2014/main" id="{8A350923-17C2-43CC-8B7E-35225A400E9F}"/>
            </a:ext>
          </a:extLst>
        </xdr:cNvPr>
        <xdr:cNvPicPr>
          <a:picLocks noChangeAspect="1"/>
        </xdr:cNvPicPr>
      </xdr:nvPicPr>
      <xdr:blipFill>
        <a:blip xmlns:r="http://schemas.openxmlformats.org/officeDocument/2006/relationships" r:embed="rId4"/>
        <a:stretch>
          <a:fillRect/>
        </a:stretch>
      </xdr:blipFill>
      <xdr:spPr>
        <a:xfrm>
          <a:off x="6600825" y="5278755"/>
          <a:ext cx="3780954" cy="1710476"/>
        </a:xfrm>
        <a:prstGeom prst="rect">
          <a:avLst/>
        </a:prstGeom>
      </xdr:spPr>
    </xdr:pic>
    <xdr:clientData/>
  </xdr:twoCellAnchor>
  <xdr:twoCellAnchor editAs="oneCell">
    <xdr:from>
      <xdr:col>9</xdr:col>
      <xdr:colOff>491490</xdr:colOff>
      <xdr:row>43</xdr:row>
      <xdr:rowOff>72390</xdr:rowOff>
    </xdr:from>
    <xdr:to>
      <xdr:col>20</xdr:col>
      <xdr:colOff>431604</xdr:colOff>
      <xdr:row>60</xdr:row>
      <xdr:rowOff>56788</xdr:rowOff>
    </xdr:to>
    <xdr:pic>
      <xdr:nvPicPr>
        <xdr:cNvPr id="6" name="図 5">
          <a:extLst>
            <a:ext uri="{FF2B5EF4-FFF2-40B4-BE49-F238E27FC236}">
              <a16:creationId xmlns:a16="http://schemas.microsoft.com/office/drawing/2014/main" id="{6A0F7222-8EAD-437E-BBE6-9AAE75D74467}"/>
            </a:ext>
          </a:extLst>
        </xdr:cNvPr>
        <xdr:cNvPicPr>
          <a:picLocks noChangeAspect="1"/>
        </xdr:cNvPicPr>
      </xdr:nvPicPr>
      <xdr:blipFill>
        <a:blip xmlns:r="http://schemas.openxmlformats.org/officeDocument/2006/relationships" r:embed="rId5"/>
        <a:stretch>
          <a:fillRect/>
        </a:stretch>
      </xdr:blipFill>
      <xdr:spPr>
        <a:xfrm>
          <a:off x="5977890" y="7444740"/>
          <a:ext cx="6640000" cy="2902858"/>
        </a:xfrm>
        <a:prstGeom prst="rect">
          <a:avLst/>
        </a:prstGeom>
      </xdr:spPr>
    </xdr:pic>
    <xdr:clientData/>
  </xdr:twoCellAnchor>
  <xdr:twoCellAnchor>
    <xdr:from>
      <xdr:col>10</xdr:col>
      <xdr:colOff>278130</xdr:colOff>
      <xdr:row>15</xdr:row>
      <xdr:rowOff>26669</xdr:rowOff>
    </xdr:from>
    <xdr:to>
      <xdr:col>20</xdr:col>
      <xdr:colOff>64770</xdr:colOff>
      <xdr:row>16</xdr:row>
      <xdr:rowOff>104774</xdr:rowOff>
    </xdr:to>
    <xdr:sp macro="" textlink="">
      <xdr:nvSpPr>
        <xdr:cNvPr id="7" name="正方形/長方形 6">
          <a:extLst>
            <a:ext uri="{FF2B5EF4-FFF2-40B4-BE49-F238E27FC236}">
              <a16:creationId xmlns:a16="http://schemas.microsoft.com/office/drawing/2014/main" id="{3EEA90E0-60FA-4C2E-8A42-79E928DF06D0}"/>
            </a:ext>
          </a:extLst>
        </xdr:cNvPr>
        <xdr:cNvSpPr/>
      </xdr:nvSpPr>
      <xdr:spPr>
        <a:xfrm>
          <a:off x="6545580" y="2598419"/>
          <a:ext cx="5882640" cy="249555"/>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278130</xdr:colOff>
      <xdr:row>15</xdr:row>
      <xdr:rowOff>26669</xdr:rowOff>
    </xdr:from>
    <xdr:to>
      <xdr:col>20</xdr:col>
      <xdr:colOff>59055</xdr:colOff>
      <xdr:row>16</xdr:row>
      <xdr:rowOff>106679</xdr:rowOff>
    </xdr:to>
    <xdr:sp macro="" textlink="">
      <xdr:nvSpPr>
        <xdr:cNvPr id="8" name="正方形/長方形 7">
          <a:extLst>
            <a:ext uri="{FF2B5EF4-FFF2-40B4-BE49-F238E27FC236}">
              <a16:creationId xmlns:a16="http://schemas.microsoft.com/office/drawing/2014/main" id="{F82149BC-FD70-41EC-8307-6C69E7243272}"/>
            </a:ext>
          </a:extLst>
        </xdr:cNvPr>
        <xdr:cNvSpPr/>
      </xdr:nvSpPr>
      <xdr:spPr>
        <a:xfrm>
          <a:off x="6545580" y="2598419"/>
          <a:ext cx="5876925" cy="25146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323850</xdr:colOff>
      <xdr:row>30</xdr:row>
      <xdr:rowOff>152400</xdr:rowOff>
    </xdr:from>
    <xdr:to>
      <xdr:col>16</xdr:col>
      <xdr:colOff>478155</xdr:colOff>
      <xdr:row>32</xdr:row>
      <xdr:rowOff>114300</xdr:rowOff>
    </xdr:to>
    <xdr:sp macro="" textlink="">
      <xdr:nvSpPr>
        <xdr:cNvPr id="9" name="正方形/長方形 8">
          <a:extLst>
            <a:ext uri="{FF2B5EF4-FFF2-40B4-BE49-F238E27FC236}">
              <a16:creationId xmlns:a16="http://schemas.microsoft.com/office/drawing/2014/main" id="{E18F47CB-D0AB-45C7-A290-54A3D6CB927C}"/>
            </a:ext>
          </a:extLst>
        </xdr:cNvPr>
        <xdr:cNvSpPr/>
      </xdr:nvSpPr>
      <xdr:spPr>
        <a:xfrm>
          <a:off x="9029700" y="5295900"/>
          <a:ext cx="1373505" cy="304800"/>
        </a:xfrm>
        <a:prstGeom prst="rect">
          <a:avLst/>
        </a:prstGeom>
        <a:noFill/>
        <a:ln>
          <a:solidFill>
            <a:schemeClr val="accent5"/>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323850</xdr:colOff>
      <xdr:row>30</xdr:row>
      <xdr:rowOff>152400</xdr:rowOff>
    </xdr:from>
    <xdr:to>
      <xdr:col>16</xdr:col>
      <xdr:colOff>478155</xdr:colOff>
      <xdr:row>32</xdr:row>
      <xdr:rowOff>114300</xdr:rowOff>
    </xdr:to>
    <xdr:sp macro="" textlink="">
      <xdr:nvSpPr>
        <xdr:cNvPr id="10" name="正方形/長方形 9">
          <a:extLst>
            <a:ext uri="{FF2B5EF4-FFF2-40B4-BE49-F238E27FC236}">
              <a16:creationId xmlns:a16="http://schemas.microsoft.com/office/drawing/2014/main" id="{B550DAB3-1092-451F-8D79-41E678B280F6}"/>
            </a:ext>
          </a:extLst>
        </xdr:cNvPr>
        <xdr:cNvSpPr/>
      </xdr:nvSpPr>
      <xdr:spPr>
        <a:xfrm>
          <a:off x="9029700" y="5295900"/>
          <a:ext cx="1373505" cy="304800"/>
        </a:xfrm>
        <a:prstGeom prst="rect">
          <a:avLst/>
        </a:prstGeom>
        <a:noFill/>
        <a:ln>
          <a:solidFill>
            <a:schemeClr val="accent5"/>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588645</xdr:colOff>
      <xdr:row>38</xdr:row>
      <xdr:rowOff>40005</xdr:rowOff>
    </xdr:from>
    <xdr:to>
      <xdr:col>16</xdr:col>
      <xdr:colOff>401955</xdr:colOff>
      <xdr:row>39</xdr:row>
      <xdr:rowOff>121921</xdr:rowOff>
    </xdr:to>
    <xdr:sp macro="" textlink="">
      <xdr:nvSpPr>
        <xdr:cNvPr id="11" name="正方形/長方形 10">
          <a:extLst>
            <a:ext uri="{FF2B5EF4-FFF2-40B4-BE49-F238E27FC236}">
              <a16:creationId xmlns:a16="http://schemas.microsoft.com/office/drawing/2014/main" id="{F70D91B9-649A-4386-A5AB-BBECF27C6562}"/>
            </a:ext>
          </a:extLst>
        </xdr:cNvPr>
        <xdr:cNvSpPr/>
      </xdr:nvSpPr>
      <xdr:spPr>
        <a:xfrm>
          <a:off x="9294495" y="6555105"/>
          <a:ext cx="1032510" cy="253366"/>
        </a:xfrm>
        <a:prstGeom prst="rect">
          <a:avLst/>
        </a:prstGeom>
        <a:noFill/>
        <a:ln>
          <a:solidFill>
            <a:schemeClr val="accent5"/>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476250</xdr:colOff>
      <xdr:row>1</xdr:row>
      <xdr:rowOff>190500</xdr:rowOff>
    </xdr:from>
    <xdr:to>
      <xdr:col>17</xdr:col>
      <xdr:colOff>245189</xdr:colOff>
      <xdr:row>15</xdr:row>
      <xdr:rowOff>150495</xdr:rowOff>
    </xdr:to>
    <xdr:pic>
      <xdr:nvPicPr>
        <xdr:cNvPr id="2" name="図 1">
          <a:extLst>
            <a:ext uri="{FF2B5EF4-FFF2-40B4-BE49-F238E27FC236}">
              <a16:creationId xmlns:a16="http://schemas.microsoft.com/office/drawing/2014/main" id="{CD1F1C17-9601-4C79-8FA6-5519651DA63C}"/>
            </a:ext>
          </a:extLst>
        </xdr:cNvPr>
        <xdr:cNvPicPr>
          <a:picLocks noChangeAspect="1"/>
        </xdr:cNvPicPr>
      </xdr:nvPicPr>
      <xdr:blipFill>
        <a:blip xmlns:r="http://schemas.openxmlformats.org/officeDocument/2006/relationships" r:embed="rId1"/>
        <a:stretch>
          <a:fillRect/>
        </a:stretch>
      </xdr:blipFill>
      <xdr:spPr>
        <a:xfrm>
          <a:off x="6324600" y="438150"/>
          <a:ext cx="5249624" cy="3726180"/>
        </a:xfrm>
        <a:prstGeom prst="rect">
          <a:avLst/>
        </a:prstGeom>
      </xdr:spPr>
    </xdr:pic>
    <xdr:clientData/>
  </xdr:twoCellAnchor>
  <xdr:twoCellAnchor>
    <xdr:from>
      <xdr:col>1</xdr:col>
      <xdr:colOff>257175</xdr:colOff>
      <xdr:row>21</xdr:row>
      <xdr:rowOff>55245</xdr:rowOff>
    </xdr:from>
    <xdr:to>
      <xdr:col>2</xdr:col>
      <xdr:colOff>38101</xdr:colOff>
      <xdr:row>22</xdr:row>
      <xdr:rowOff>179070</xdr:rowOff>
    </xdr:to>
    <xdr:sp macro="" textlink="">
      <xdr:nvSpPr>
        <xdr:cNvPr id="3" name="角丸四角形吹き出し 5">
          <a:extLst>
            <a:ext uri="{FF2B5EF4-FFF2-40B4-BE49-F238E27FC236}">
              <a16:creationId xmlns:a16="http://schemas.microsoft.com/office/drawing/2014/main" id="{D60D0071-62AA-4EB0-AB13-71362313C91B}"/>
            </a:ext>
          </a:extLst>
        </xdr:cNvPr>
        <xdr:cNvSpPr/>
      </xdr:nvSpPr>
      <xdr:spPr>
        <a:xfrm>
          <a:off x="581025" y="4951095"/>
          <a:ext cx="1885951" cy="371475"/>
        </a:xfrm>
        <a:prstGeom prst="wedgeRoundRectCallout">
          <a:avLst>
            <a:gd name="adj1" fmla="val -44738"/>
            <a:gd name="adj2" fmla="val -12013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売上原価の額を入力する</a:t>
          </a:r>
          <a:r>
            <a:rPr lang="ja-JP" altLang="ja-JP" sz="1100">
              <a:solidFill>
                <a:schemeClr val="dk1"/>
              </a:solidFill>
              <a:effectLst/>
              <a:latin typeface="+mn-lt"/>
              <a:ea typeface="+mn-ea"/>
              <a:cs typeface="+mn-cs"/>
            </a:rPr>
            <a:t>。</a:t>
          </a:r>
          <a:endParaRPr kumimoji="1" lang="en-US" altLang="ja-JP" sz="1100"/>
        </a:p>
      </xdr:txBody>
    </xdr:sp>
    <xdr:clientData fPrintsWithSheet="0"/>
  </xdr:twoCellAnchor>
  <xdr:twoCellAnchor>
    <xdr:from>
      <xdr:col>0</xdr:col>
      <xdr:colOff>281940</xdr:colOff>
      <xdr:row>16</xdr:row>
      <xdr:rowOff>64770</xdr:rowOff>
    </xdr:from>
    <xdr:to>
      <xdr:col>1</xdr:col>
      <xdr:colOff>1849756</xdr:colOff>
      <xdr:row>17</xdr:row>
      <xdr:rowOff>207645</xdr:rowOff>
    </xdr:to>
    <xdr:sp macro="" textlink="">
      <xdr:nvSpPr>
        <xdr:cNvPr id="4" name="角丸四角形吹き出し 5">
          <a:extLst>
            <a:ext uri="{FF2B5EF4-FFF2-40B4-BE49-F238E27FC236}">
              <a16:creationId xmlns:a16="http://schemas.microsoft.com/office/drawing/2014/main" id="{C8186518-4B47-4806-BDBF-4738BE40F0D3}"/>
            </a:ext>
          </a:extLst>
        </xdr:cNvPr>
        <xdr:cNvSpPr/>
      </xdr:nvSpPr>
      <xdr:spPr>
        <a:xfrm>
          <a:off x="281940" y="4312920"/>
          <a:ext cx="1891666" cy="390525"/>
        </a:xfrm>
        <a:prstGeom prst="wedgeRoundRectCallout">
          <a:avLst>
            <a:gd name="adj1" fmla="val -11266"/>
            <a:gd name="adj2" fmla="val 193105"/>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一般管理費の額を入力する</a:t>
          </a:r>
          <a:r>
            <a:rPr lang="ja-JP" altLang="ja-JP" sz="1100">
              <a:solidFill>
                <a:schemeClr val="dk1"/>
              </a:solidFill>
              <a:effectLst/>
              <a:latin typeface="+mn-lt"/>
              <a:ea typeface="+mn-ea"/>
              <a:cs typeface="+mn-cs"/>
            </a:rPr>
            <a:t>。</a:t>
          </a:r>
          <a:endParaRPr kumimoji="1" lang="en-US" altLang="ja-JP" sz="1100"/>
        </a:p>
      </xdr:txBody>
    </xdr:sp>
    <xdr:clientData fPrintsWithSheet="0"/>
  </xdr:twoCellAnchor>
  <xdr:twoCellAnchor>
    <xdr:from>
      <xdr:col>3</xdr:col>
      <xdr:colOff>504825</xdr:colOff>
      <xdr:row>26</xdr:row>
      <xdr:rowOff>34290</xdr:rowOff>
    </xdr:from>
    <xdr:to>
      <xdr:col>7</xdr:col>
      <xdr:colOff>558165</xdr:colOff>
      <xdr:row>27</xdr:row>
      <xdr:rowOff>135255</xdr:rowOff>
    </xdr:to>
    <xdr:sp macro="" textlink="">
      <xdr:nvSpPr>
        <xdr:cNvPr id="5" name="角丸四角形吹き出し 5">
          <a:extLst>
            <a:ext uri="{FF2B5EF4-FFF2-40B4-BE49-F238E27FC236}">
              <a16:creationId xmlns:a16="http://schemas.microsoft.com/office/drawing/2014/main" id="{39706B24-DFCE-4762-9126-6BAFC13AE138}"/>
            </a:ext>
          </a:extLst>
        </xdr:cNvPr>
        <xdr:cNvSpPr/>
      </xdr:nvSpPr>
      <xdr:spPr>
        <a:xfrm>
          <a:off x="3371850" y="6168390"/>
          <a:ext cx="2215515" cy="348615"/>
        </a:xfrm>
        <a:prstGeom prst="wedgeRoundRectCallout">
          <a:avLst>
            <a:gd name="adj1" fmla="val -33598"/>
            <a:gd name="adj2" fmla="val -13118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比較後、決定した率を記入する。</a:t>
          </a:r>
          <a:endParaRPr kumimoji="1" lang="en-US" altLang="ja-JP" sz="1100"/>
        </a:p>
      </xdr:txBody>
    </xdr:sp>
    <xdr:clientData fPrintsWithSheet="0"/>
  </xdr:twoCellAnchor>
  <xdr:twoCellAnchor>
    <xdr:from>
      <xdr:col>0</xdr:col>
      <xdr:colOff>255269</xdr:colOff>
      <xdr:row>11</xdr:row>
      <xdr:rowOff>133350</xdr:rowOff>
    </xdr:from>
    <xdr:to>
      <xdr:col>1</xdr:col>
      <xdr:colOff>2080259</xdr:colOff>
      <xdr:row>13</xdr:row>
      <xdr:rowOff>20955</xdr:rowOff>
    </xdr:to>
    <xdr:sp macro="" textlink="">
      <xdr:nvSpPr>
        <xdr:cNvPr id="6" name="角丸四角形吹き出し 5">
          <a:extLst>
            <a:ext uri="{FF2B5EF4-FFF2-40B4-BE49-F238E27FC236}">
              <a16:creationId xmlns:a16="http://schemas.microsoft.com/office/drawing/2014/main" id="{77F9F206-DE54-44CD-ACF5-D75370A3EC43}"/>
            </a:ext>
          </a:extLst>
        </xdr:cNvPr>
        <xdr:cNvSpPr/>
      </xdr:nvSpPr>
      <xdr:spPr>
        <a:xfrm>
          <a:off x="255269" y="3143250"/>
          <a:ext cx="2148840" cy="382905"/>
        </a:xfrm>
        <a:prstGeom prst="wedgeRoundRectCallout">
          <a:avLst>
            <a:gd name="adj1" fmla="val 31996"/>
            <a:gd name="adj2" fmla="val 105586"/>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必要な算式があれば記載する</a:t>
          </a:r>
          <a:r>
            <a:rPr lang="ja-JP" altLang="ja-JP" sz="1100">
              <a:solidFill>
                <a:schemeClr val="dk1"/>
              </a:solidFill>
              <a:effectLst/>
              <a:latin typeface="+mn-lt"/>
              <a:ea typeface="+mn-ea"/>
              <a:cs typeface="+mn-cs"/>
            </a:rPr>
            <a:t>。</a:t>
          </a:r>
          <a:endParaRPr kumimoji="1" lang="en-US" altLang="ja-JP" sz="1100"/>
        </a:p>
      </xdr:txBody>
    </xdr:sp>
    <xdr:clientData fPrintsWithSheet="0"/>
  </xdr:twoCellAnchor>
  <xdr:twoCellAnchor>
    <xdr:from>
      <xdr:col>5</xdr:col>
      <xdr:colOff>552450</xdr:colOff>
      <xdr:row>6</xdr:row>
      <xdr:rowOff>88900</xdr:rowOff>
    </xdr:from>
    <xdr:to>
      <xdr:col>8</xdr:col>
      <xdr:colOff>498476</xdr:colOff>
      <xdr:row>8</xdr:row>
      <xdr:rowOff>228600</xdr:rowOff>
    </xdr:to>
    <xdr:sp macro="" textlink="">
      <xdr:nvSpPr>
        <xdr:cNvPr id="7" name="角丸四角形吹き出し 5">
          <a:extLst>
            <a:ext uri="{FF2B5EF4-FFF2-40B4-BE49-F238E27FC236}">
              <a16:creationId xmlns:a16="http://schemas.microsoft.com/office/drawing/2014/main" id="{59FCAAE6-A3A3-4DB1-9889-9D716BE9FAD4}"/>
            </a:ext>
          </a:extLst>
        </xdr:cNvPr>
        <xdr:cNvSpPr/>
      </xdr:nvSpPr>
      <xdr:spPr>
        <a:xfrm>
          <a:off x="4527550" y="1612900"/>
          <a:ext cx="1920876" cy="647700"/>
        </a:xfrm>
        <a:prstGeom prst="wedgeRoundRectCallout">
          <a:avLst>
            <a:gd name="adj1" fmla="val -16308"/>
            <a:gd name="adj2" fmla="val -134845"/>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該当する場合は再委託先分も提出する</a:t>
          </a:r>
          <a:r>
            <a:rPr lang="ja-JP" altLang="ja-JP" sz="1100">
              <a:solidFill>
                <a:schemeClr val="dk1"/>
              </a:solidFill>
              <a:effectLst/>
              <a:latin typeface="+mn-lt"/>
              <a:ea typeface="+mn-ea"/>
              <a:cs typeface="+mn-cs"/>
            </a:rPr>
            <a:t>。</a:t>
          </a:r>
          <a:endParaRPr kumimoji="1" lang="en-US" altLang="ja-JP" sz="1100"/>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000732-mkserver\mk1\My%20Documents\&#21402;&#29983;&#30465;&#35576;&#32076;&#36027;\&#30333;&#27827;&#21402;&#29983;&#30465;&#35576;&#32076;&#36027;H1304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98-aoyagi\e\windows\TEMP\&#20869;&#35379;&#26360;&#24335;&#65381;&#19977;&#3103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00732-MKSERVER\mk1\pro\&#29983;&#27963;&#29872;&#22659;\TK12-706&#65288;&#39640;&#26494;&#65289;\&#39640;&#26494;&#25972;&#20633;&#35336;&#30011;&#26360;\&#65298;&#65289;&#65297;&#65299;&#65289;&#20107;&#26989;&#36027;&#20869;&#3537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cd0043\&#12522;&#12473;&#12463;&#20849;&#26377;part2\&#24179;&#22618;&#20107;&#26696;0.7.1.26&#25552;&#20986;&#26360;&#39006;\Documents%20and%20Settings\&#24196;&#21496;\Local%20Settings\Temporary%20Internet%20Files\Content.IE5\PSWZPHOD\&#35079;&#21512;&#21336;&#2038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98-aoyagi\e\&#20869;&#35379;&#26360;.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ZAWA\G_DRIVE\&#65436;&#65392;&#65420;&#65439;&#65435;&#34920;&#35336;&#31639;\&#26411;&#30410;\&#26032;&#38283;&#22243;&#22320;\&#26032;&#38283;&#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23567;&#28580;\&#65319;_DRIVE\&#65436;&#65392;&#65420;&#65439;&#65435;&#34920;&#35336;&#31639;\&#26411;&#30410;\&#26032;&#38283;&#22243;&#22320;\&#26032;&#38283;&#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98-aoyagi\e\My%20Documents\&#25480;&#29987;&#29031;&#652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ssv01\&#32207;&#21512;&#29872;&#22659;&#25919;&#31574;&#23616;\fs02\1aa\mailTmp\2007_7\&#22806;&#22269;&#26053;&#36027;&#23455;&#3855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98-aoyagi\e\My%20Documents\&#25480;&#29987;&#29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25480;&#29987;&#2903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5480;&#29987;&#29031;&#6529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ssv01\&#32207;&#21512;&#29872;&#22659;&#25919;&#31574;&#23616;\FS03\Temporary%20Internet%20Files\Temporary%20Internet%20Files\Content.Outlook\JLVNZIRN\&#12304;&#22269;&#29872;&#30740;&#12305;H20&#31309;&#31639;&#12304;&#27096;&#24335;&#65315;&#65292;&#65316;&#27096;&#24335;&#65298;&#65374;&#65304;&#12305;&#65288;&#26408;&#24161;&#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ugawara\c\WINDOWS\TEMP\&#35373;&#20633;&#20869;&#3537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sv01\&#32207;&#21512;&#29872;&#22659;&#25919;&#31574;&#23616;\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sv01\&#32207;&#21512;&#29872;&#22659;&#25919;&#31574;&#23616;\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98-aoyagi\e\&#35079;&#21512;&#21336;&#20385;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TOMANS\&#12522;&#12469;&#12452;&#12463;&#12523;\&#20491;&#20154;&#20849;&#26377;&#12501;&#12449;&#12452;&#12523;\&#23776;&#20803;%20&#21213;&#21033;\02)%20&#22269;&#24235;&#35036;&#21161;&#37329;\01)&#35036;&#21161;&#37329;&#30003;&#35531;&#26360;\&#30003;)&#20013;&#27161;&#27941;(&#21271;&#28023;&#36947;)\H13\&#65298;&#27425;&#35036;&#27491;&#20998;\&#35036;&#30003;&#20013;13&#36024;&#20184;2_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98-aoyagi\e\&#31038;&#23429;&#65423;&#65400;&#65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厚生省諸経費計算書"/>
      <sheetName val="厚生省諸経費計算書 (2)"/>
      <sheetName val="起債用諸経費計算書 "/>
    </sheetNames>
    <sheetDataSet>
      <sheetData sheetId="0"/>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表紙"/>
      <sheetName val="建築主体"/>
      <sheetName val="外構"/>
      <sheetName val="三社見本"/>
      <sheetName val="三社ｼｰﾄ"/>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千円単位"/>
      <sheetName val="整備計画書事業費内訳"/>
      <sheetName val="工事設計書頭紙"/>
      <sheetName val="場内造成"/>
      <sheetName val="しゃ水設備工"/>
      <sheetName val="雨水等集排水"/>
      <sheetName val="保有水等集水設備"/>
      <sheetName val="発生ｶﾞｽ対策設備"/>
      <sheetName val="道路設備工"/>
      <sheetName val="仮設道路"/>
      <sheetName val="撤去工"/>
      <sheetName val="モニタリング設備"/>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s>
    <definedNames>
      <definedName name="キャンセル"/>
      <definedName name="スイッチ"/>
      <definedName name="スイッチ入力"/>
      <definedName name="労務費キャンセル"/>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s>
    <definedNames>
      <definedName name="コントロｰ・"/>
      <definedName name="項目選択"/>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１"/>
    </sheetNames>
    <definedNames>
      <definedName name="機種"/>
      <definedName name="光束"/>
      <definedName name="指数"/>
      <definedName name="指数コｰド"/>
      <definedName name="成績"/>
    </definedNames>
    <sheetDataSet>
      <sheetData sheetId="0"/>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外国旅費内訳_ (2)"/>
      <sheetName val="Sheet1"/>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代価"/>
      <sheetName val="比較表"/>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鏡"/>
      <sheetName val="空調換気"/>
      <sheetName val="衛生設備"/>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1"/>
    </sheetNames>
    <definedNames>
      <definedName name="IV電線"/>
      <definedName name="UP率"/>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調書"/>
      <sheetName val="経費算出"/>
      <sheetName val="年度調書"/>
      <sheetName val="年度調書 (2)"/>
      <sheetName val="所要額"/>
      <sheetName val="財源調書"/>
      <sheetName val="全体内訳"/>
      <sheetName val="本工事費"/>
      <sheetName val="機械"/>
      <sheetName val="機械(配管) (1)"/>
      <sheetName val="電気・計装 (1)"/>
      <sheetName val="図面一覧"/>
      <sheetName val="代価一覧"/>
      <sheetName val="機械据付"/>
      <sheetName val="申請書"/>
      <sheetName val="機械調書13"/>
      <sheetName val="機械調書"/>
      <sheetName val="見積中標津13"/>
      <sheetName val="経費算出 (2)"/>
      <sheetName val="進捗状況"/>
      <sheetName val="見積中標津貸付"/>
      <sheetName val="状況報告"/>
      <sheetName val="状況別紙"/>
      <sheetName val="繰越内訳"/>
      <sheetName val="別紙"/>
      <sheetName val="見積中標津"/>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宅ﾏｸﾛ"/>
    </sheetNames>
    <definedNames>
      <definedName name="Module12.キャンセル"/>
      <definedName name="Record16"/>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458C9-E13C-424D-AEE9-CD9A6C14E96A}">
  <dimension ref="B2:C18"/>
  <sheetViews>
    <sheetView tabSelected="1" workbookViewId="0">
      <selection activeCell="A3" sqref="A3"/>
    </sheetView>
  </sheetViews>
  <sheetFormatPr defaultColWidth="8.77734375" defaultRowHeight="13.2"/>
  <cols>
    <col min="1" max="1" width="8.77734375" style="204"/>
    <col min="2" max="2" width="11.6640625" style="204" customWidth="1"/>
    <col min="3" max="16384" width="8.77734375" style="204"/>
  </cols>
  <sheetData>
    <row r="2" spans="2:3" ht="16.2">
      <c r="B2" s="203" t="s">
        <v>257</v>
      </c>
    </row>
    <row r="4" spans="2:3">
      <c r="C4" s="206" t="s">
        <v>0</v>
      </c>
    </row>
    <row r="5" spans="2:3">
      <c r="C5" s="206" t="s">
        <v>1</v>
      </c>
    </row>
    <row r="6" spans="2:3" ht="16.2">
      <c r="C6" s="205"/>
    </row>
    <row r="7" spans="2:3">
      <c r="C7" s="206" t="s">
        <v>2</v>
      </c>
    </row>
    <row r="8" spans="2:3">
      <c r="B8" s="207"/>
      <c r="C8" s="206" t="s">
        <v>3</v>
      </c>
    </row>
    <row r="9" spans="2:3" ht="16.2">
      <c r="C9" s="205"/>
    </row>
    <row r="10" spans="2:3">
      <c r="C10" s="206" t="s">
        <v>4</v>
      </c>
    </row>
    <row r="11" spans="2:3">
      <c r="B11" s="207"/>
      <c r="C11" s="206" t="s">
        <v>5</v>
      </c>
    </row>
    <row r="12" spans="2:3">
      <c r="C12" s="206" t="s">
        <v>256</v>
      </c>
    </row>
    <row r="13" spans="2:3" ht="16.2">
      <c r="C13" s="205"/>
    </row>
    <row r="14" spans="2:3">
      <c r="C14" s="206" t="s">
        <v>6</v>
      </c>
    </row>
    <row r="15" spans="2:3" ht="16.2">
      <c r="C15" s="205"/>
    </row>
    <row r="16" spans="2:3">
      <c r="C16" s="206" t="s">
        <v>7</v>
      </c>
    </row>
    <row r="17" spans="3:3">
      <c r="C17" s="206" t="s">
        <v>8</v>
      </c>
    </row>
    <row r="18" spans="3:3">
      <c r="C18" s="206" t="s">
        <v>9</v>
      </c>
    </row>
  </sheetData>
  <phoneticPr fontId="11"/>
  <hyperlinks>
    <hyperlink ref="C4" location="見積書作成時の留意点!A1" display="見積書作成時の留意点" xr:uid="{82EAEF07-6C3E-49CA-B554-29735A089E77}"/>
    <hyperlink ref="C5" location="消費税取扱い!A1" display="消費税取扱い" xr:uid="{5FD17FFB-5645-499D-8240-522463AB1A2E}"/>
    <hyperlink ref="C7" location="'（提案時）見積書表紙'!A1" display="（提案時）見積書表紙" xr:uid="{E4F52602-E133-4C8D-B389-6FB3E41B0240}"/>
    <hyperlink ref="C8" location="'（採択後）見積書表紙'!A1" display="（採択後）見積書表紙" xr:uid="{29C1C649-28C1-45F3-B84B-B3EA6512C26D}"/>
    <hyperlink ref="C10" location="【記載例】見積内訳!A1" display="【記載例】見積内訳" xr:uid="{8309A51F-03D4-41E6-8505-B45CFD336D15}"/>
    <hyperlink ref="C11" location="見積内訳!A1" display="見積内訳" xr:uid="{74ABE446-28F7-4DE6-96D7-A2EDE0403EF8}"/>
    <hyperlink ref="C14" location="【書式】人件費実績単価算出表!A1" display="【書式】人件費実績単価算出表" xr:uid="{CC85E8F3-D6D5-40B2-B60B-554626F6065D}"/>
    <hyperlink ref="C16" location="一般管理費率算定方法!A1" display="一般管理費率算定方法" xr:uid="{BF51722D-E44E-42B4-8E35-7505689AB6AB}"/>
    <hyperlink ref="C17" location="【記載例】一般管理費率算出表!A1" display="【記載例】一般管理費率算出表" xr:uid="{35352828-87B3-4196-912A-CEB98E55C9E6}"/>
    <hyperlink ref="C18" location="【書式】一般管理費率算出表!A1" display="【書式】一般管理費率算出表" xr:uid="{FDCDFE0D-B863-4A70-89C5-A891877EA12D}"/>
    <hyperlink ref="C12" location="'見積内訳 (共同提案分)'!A1" display="見積内訳 (共同提案分)" xr:uid="{47D5BA7F-8D5B-4CD0-B8EB-AEE8636071B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A916-1C70-4391-88D6-B7B36DDFA791}">
  <sheetPr>
    <tabColor theme="8" tint="0.79998168889431442"/>
    <pageSetUpPr fitToPage="1"/>
  </sheetPr>
  <dimension ref="A1:K1"/>
  <sheetViews>
    <sheetView showGridLines="0" view="pageBreakPreview" zoomScaleNormal="100" zoomScaleSheetLayoutView="100" workbookViewId="0"/>
  </sheetViews>
  <sheetFormatPr defaultColWidth="8.88671875" defaultRowHeight="13.2"/>
  <cols>
    <col min="1" max="8" width="8.88671875" style="151"/>
    <col min="9" max="9" width="18" style="151" customWidth="1"/>
    <col min="10" max="16384" width="8.88671875" style="151"/>
  </cols>
  <sheetData>
    <row r="1" spans="1:11">
      <c r="A1" s="177" t="s">
        <v>237</v>
      </c>
      <c r="K1" s="177" t="s">
        <v>238</v>
      </c>
    </row>
  </sheetData>
  <phoneticPr fontId="11"/>
  <pageMargins left="0.53" right="0.43" top="0.61" bottom="0.48" header="0.3" footer="0.3"/>
  <pageSetup paperSize="9" scale="87" fitToWidth="0" orientation="portrait" r:id="rId1"/>
  <colBreaks count="1" manualBreakCount="1">
    <brk id="9" max="7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B4B8-C5C2-4C93-9EE4-DF179869C768}">
  <sheetPr>
    <tabColor theme="8" tint="0.79998168889431442"/>
  </sheetPr>
  <dimension ref="B2:M28"/>
  <sheetViews>
    <sheetView view="pageBreakPreview" zoomScaleNormal="100" zoomScaleSheetLayoutView="100" workbookViewId="0">
      <selection activeCell="F10" sqref="F10"/>
    </sheetView>
  </sheetViews>
  <sheetFormatPr defaultColWidth="8.88671875" defaultRowHeight="20.100000000000001" customHeight="1"/>
  <cols>
    <col min="1" max="1" width="4.6640625" style="168" customWidth="1"/>
    <col min="2" max="2" width="30.6640625" style="169" customWidth="1"/>
    <col min="3" max="3" width="6.33203125" style="169" customWidth="1"/>
    <col min="4" max="4" width="8.88671875" style="169" customWidth="1"/>
    <col min="5" max="5" width="6.33203125" style="169" customWidth="1"/>
    <col min="6" max="6" width="8.88671875" style="169"/>
    <col min="7" max="7" width="7.44140625" style="169" customWidth="1"/>
    <col min="8" max="8" width="11.88671875" style="169" customWidth="1"/>
    <col min="9" max="16384" width="8.88671875" style="168"/>
  </cols>
  <sheetData>
    <row r="2" spans="2:13" ht="20.100000000000001" customHeight="1">
      <c r="B2" s="272" t="s">
        <v>239</v>
      </c>
      <c r="C2" s="272"/>
      <c r="D2" s="272"/>
      <c r="E2" s="272"/>
      <c r="F2" s="272"/>
      <c r="G2" s="272"/>
      <c r="H2" s="272"/>
    </row>
    <row r="4" spans="2:13" ht="20.100000000000001" customHeight="1">
      <c r="B4" s="168"/>
      <c r="H4" s="170" t="s">
        <v>240</v>
      </c>
    </row>
    <row r="9" spans="2:13" ht="30.6" customHeight="1">
      <c r="B9" s="171" t="s">
        <v>241</v>
      </c>
      <c r="C9" s="273" t="s">
        <v>129</v>
      </c>
      <c r="D9" s="273">
        <v>100</v>
      </c>
      <c r="G9" s="172"/>
      <c r="H9" s="168"/>
      <c r="M9" s="173"/>
    </row>
    <row r="10" spans="2:13" ht="30.6" customHeight="1">
      <c r="B10" s="171" t="s">
        <v>242</v>
      </c>
      <c r="C10" s="273"/>
      <c r="D10" s="273"/>
      <c r="G10" s="172"/>
      <c r="H10" s="168"/>
      <c r="M10" s="173"/>
    </row>
    <row r="11" spans="2:13" ht="20.100000000000001" customHeight="1">
      <c r="L11" s="169"/>
    </row>
    <row r="12" spans="2:13" ht="20.100000000000001" customHeight="1">
      <c r="L12" s="169"/>
    </row>
    <row r="13" spans="2:13" ht="20.100000000000001" customHeight="1">
      <c r="L13" s="169"/>
    </row>
    <row r="14" spans="2:13" ht="20.100000000000001" customHeight="1">
      <c r="L14" s="169"/>
    </row>
    <row r="15" spans="2:13" ht="20.100000000000001" customHeight="1">
      <c r="L15" s="169"/>
    </row>
    <row r="19" spans="2:8" ht="30" customHeight="1">
      <c r="B19" s="274" t="s">
        <v>243</v>
      </c>
      <c r="C19" s="275"/>
      <c r="D19" s="276"/>
      <c r="E19" s="277" t="s">
        <v>244</v>
      </c>
      <c r="F19" s="278"/>
      <c r="G19" s="278"/>
      <c r="H19" s="279"/>
    </row>
    <row r="20" spans="2:8" ht="30" customHeight="1">
      <c r="B20" s="174">
        <v>175000</v>
      </c>
      <c r="C20" s="273" t="s">
        <v>129</v>
      </c>
      <c r="D20" s="273">
        <v>100</v>
      </c>
      <c r="E20" s="273" t="s">
        <v>245</v>
      </c>
      <c r="F20" s="273">
        <f>(B20/B21)*100</f>
        <v>8.3333333333333321</v>
      </c>
      <c r="G20" s="273" t="s">
        <v>246</v>
      </c>
      <c r="H20" s="271">
        <f>ROUNDDOWN(F20,2)</f>
        <v>8.33</v>
      </c>
    </row>
    <row r="21" spans="2:8" ht="30" customHeight="1">
      <c r="B21" s="174">
        <v>2100000</v>
      </c>
      <c r="C21" s="273"/>
      <c r="D21" s="273"/>
      <c r="E21" s="273"/>
      <c r="F21" s="273"/>
      <c r="G21" s="273"/>
      <c r="H21" s="271"/>
    </row>
    <row r="22" spans="2:8" ht="20.100000000000001" customHeight="1">
      <c r="F22" s="193"/>
      <c r="G22" s="193" t="s">
        <v>247</v>
      </c>
    </row>
    <row r="24" spans="2:8" ht="24.6" customHeight="1">
      <c r="B24" s="147" t="s">
        <v>248</v>
      </c>
    </row>
    <row r="25" spans="2:8" ht="24.6" customHeight="1">
      <c r="B25" s="182" t="s">
        <v>249</v>
      </c>
    </row>
    <row r="28" spans="2:8" ht="20.100000000000001" customHeight="1">
      <c r="B28" s="169" t="s">
        <v>250</v>
      </c>
    </row>
  </sheetData>
  <mergeCells count="11">
    <mergeCell ref="H20:H21"/>
    <mergeCell ref="B2:H2"/>
    <mergeCell ref="C9:C10"/>
    <mergeCell ref="D9:D10"/>
    <mergeCell ref="B19:D19"/>
    <mergeCell ref="E19:H19"/>
    <mergeCell ref="C20:C21"/>
    <mergeCell ref="D20:D21"/>
    <mergeCell ref="E20:E21"/>
    <mergeCell ref="F20:F21"/>
    <mergeCell ref="G20:G21"/>
  </mergeCells>
  <phoneticPr fontId="11"/>
  <pageMargins left="0.7" right="0.7" top="0.75" bottom="0.75" header="0.3" footer="0.3"/>
  <pageSetup paperSize="9" scale="83" orientation="portrait" r:id="rId1"/>
  <colBreaks count="1" manualBreakCount="1">
    <brk id="8" max="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C45E-2D31-4D28-8BE8-853339511A69}">
  <sheetPr>
    <tabColor theme="8" tint="0.79998168889431442"/>
  </sheetPr>
  <dimension ref="B2:M26"/>
  <sheetViews>
    <sheetView view="pageBreakPreview" zoomScaleNormal="100" zoomScaleSheetLayoutView="100" workbookViewId="0"/>
  </sheetViews>
  <sheetFormatPr defaultColWidth="8.88671875" defaultRowHeight="20.100000000000001" customHeight="1"/>
  <cols>
    <col min="1" max="1" width="4.6640625" style="168" customWidth="1"/>
    <col min="2" max="2" width="30.6640625" style="169" customWidth="1"/>
    <col min="3" max="3" width="6.33203125" style="169" customWidth="1"/>
    <col min="4" max="4" width="8.88671875" style="169" customWidth="1"/>
    <col min="5" max="5" width="6.33203125" style="169" customWidth="1"/>
    <col min="6" max="6" width="8.88671875" style="169"/>
    <col min="7" max="7" width="7.44140625" style="169" customWidth="1"/>
    <col min="8" max="8" width="11.88671875" style="169" customWidth="1"/>
    <col min="9" max="16384" width="8.88671875" style="168"/>
  </cols>
  <sheetData>
    <row r="2" spans="2:13" ht="20.100000000000001" customHeight="1">
      <c r="B2" s="272" t="s">
        <v>239</v>
      </c>
      <c r="C2" s="272"/>
      <c r="D2" s="272"/>
      <c r="E2" s="272"/>
      <c r="F2" s="272"/>
      <c r="G2" s="272"/>
      <c r="H2" s="272"/>
    </row>
    <row r="4" spans="2:13" ht="20.100000000000001" customHeight="1">
      <c r="B4" s="168"/>
      <c r="H4" s="170" t="s">
        <v>240</v>
      </c>
    </row>
    <row r="9" spans="2:13" ht="30.6" customHeight="1">
      <c r="B9" s="171" t="s">
        <v>241</v>
      </c>
      <c r="C9" s="273" t="s">
        <v>129</v>
      </c>
      <c r="D9" s="273">
        <v>100</v>
      </c>
      <c r="G9" s="172"/>
      <c r="H9" s="168"/>
      <c r="M9" s="173"/>
    </row>
    <row r="10" spans="2:13" ht="30.6" customHeight="1">
      <c r="B10" s="171" t="s">
        <v>242</v>
      </c>
      <c r="C10" s="273"/>
      <c r="D10" s="273"/>
      <c r="G10" s="172"/>
      <c r="H10" s="168"/>
      <c r="M10" s="173"/>
    </row>
    <row r="11" spans="2:13" ht="20.100000000000001" customHeight="1">
      <c r="L11" s="169"/>
    </row>
    <row r="12" spans="2:13" ht="20.100000000000001" customHeight="1">
      <c r="L12" s="169"/>
    </row>
    <row r="13" spans="2:13" ht="20.100000000000001" customHeight="1">
      <c r="L13" s="169"/>
    </row>
    <row r="17" spans="2:8" ht="30" customHeight="1">
      <c r="B17" s="274" t="s">
        <v>243</v>
      </c>
      <c r="C17" s="275"/>
      <c r="D17" s="276"/>
      <c r="E17" s="277" t="s">
        <v>244</v>
      </c>
      <c r="F17" s="278"/>
      <c r="G17" s="278"/>
      <c r="H17" s="279"/>
    </row>
    <row r="18" spans="2:8" ht="30" customHeight="1">
      <c r="B18" s="174"/>
      <c r="C18" s="273" t="s">
        <v>129</v>
      </c>
      <c r="D18" s="273">
        <v>100</v>
      </c>
      <c r="E18" s="273" t="s">
        <v>245</v>
      </c>
      <c r="F18" s="273" t="e">
        <f>(B18/B19)*100</f>
        <v>#DIV/0!</v>
      </c>
      <c r="G18" s="273" t="s">
        <v>246</v>
      </c>
      <c r="H18" s="271" t="e">
        <f>ROUNDDOWN(F18,2)</f>
        <v>#DIV/0!</v>
      </c>
    </row>
    <row r="19" spans="2:8" ht="30" customHeight="1">
      <c r="B19" s="174"/>
      <c r="C19" s="273"/>
      <c r="D19" s="273"/>
      <c r="E19" s="273"/>
      <c r="F19" s="273"/>
      <c r="G19" s="273"/>
      <c r="H19" s="271"/>
    </row>
    <row r="20" spans="2:8" ht="20.100000000000001" customHeight="1">
      <c r="F20" s="193"/>
      <c r="G20" s="193" t="s">
        <v>247</v>
      </c>
    </row>
    <row r="22" spans="2:8" ht="24" customHeight="1">
      <c r="B22" s="147" t="s">
        <v>248</v>
      </c>
    </row>
    <row r="23" spans="2:8" ht="24" customHeight="1">
      <c r="B23" s="182" t="s">
        <v>251</v>
      </c>
    </row>
    <row r="24" spans="2:8" ht="20.100000000000001" customHeight="1">
      <c r="B24" s="181"/>
    </row>
    <row r="25" spans="2:8" ht="20.100000000000001" customHeight="1">
      <c r="B25" s="181"/>
    </row>
    <row r="26" spans="2:8" ht="20.100000000000001" customHeight="1">
      <c r="B26" s="169" t="s">
        <v>250</v>
      </c>
    </row>
  </sheetData>
  <mergeCells count="11">
    <mergeCell ref="H18:H19"/>
    <mergeCell ref="B2:H2"/>
    <mergeCell ref="C9:C10"/>
    <mergeCell ref="D9:D10"/>
    <mergeCell ref="B17:D17"/>
    <mergeCell ref="E17:H17"/>
    <mergeCell ref="C18:C19"/>
    <mergeCell ref="D18:D19"/>
    <mergeCell ref="E18:E19"/>
    <mergeCell ref="F18:F19"/>
    <mergeCell ref="G18:G19"/>
  </mergeCells>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208A8-0ED0-4EBB-BB01-5084FC888291}">
  <sheetPr>
    <tabColor rgb="FFA7EFBA"/>
    <pageSetUpPr fitToPage="1"/>
  </sheetPr>
  <dimension ref="A1:H46"/>
  <sheetViews>
    <sheetView showGridLines="0" topLeftCell="A31" zoomScaleNormal="100" zoomScalePageLayoutView="115" workbookViewId="0">
      <selection activeCell="F58" sqref="F58"/>
    </sheetView>
  </sheetViews>
  <sheetFormatPr defaultColWidth="8.88671875" defaultRowHeight="13.2"/>
  <cols>
    <col min="1" max="1" width="7.44140625" style="122" customWidth="1"/>
    <col min="2" max="2" width="18.33203125" style="122" customWidth="1"/>
    <col min="3" max="3" width="68" style="122" customWidth="1"/>
    <col min="4" max="4" width="5" style="122" customWidth="1"/>
    <col min="5" max="5" width="15.88671875" style="125" customWidth="1"/>
    <col min="6" max="6" width="33.44140625" style="125" customWidth="1"/>
    <col min="7" max="7" width="8.88671875" style="125"/>
    <col min="8" max="8" width="25" style="125" customWidth="1"/>
    <col min="9" max="16384" width="8.88671875" style="122"/>
  </cols>
  <sheetData>
    <row r="1" spans="1:8" ht="20.100000000000001" customHeight="1">
      <c r="A1" s="135" t="s">
        <v>10</v>
      </c>
    </row>
    <row r="2" spans="1:8" ht="15" customHeight="1">
      <c r="E2" s="134" t="s">
        <v>11</v>
      </c>
      <c r="F2" s="126"/>
      <c r="G2" s="126"/>
      <c r="H2" s="126"/>
    </row>
    <row r="3" spans="1:8" ht="20.100000000000001" customHeight="1">
      <c r="A3" s="122" t="s">
        <v>12</v>
      </c>
      <c r="E3" s="136" t="s">
        <v>13</v>
      </c>
      <c r="F3" s="136" t="s">
        <v>14</v>
      </c>
      <c r="G3" s="136" t="s">
        <v>15</v>
      </c>
      <c r="H3" s="136" t="s">
        <v>16</v>
      </c>
    </row>
    <row r="4" spans="1:8" ht="20.100000000000001" customHeight="1">
      <c r="A4" s="122" t="s">
        <v>17</v>
      </c>
      <c r="E4" s="220" t="s">
        <v>18</v>
      </c>
      <c r="F4" s="221"/>
      <c r="G4" s="221"/>
      <c r="H4" s="222"/>
    </row>
    <row r="5" spans="1:8" ht="20.100000000000001" customHeight="1">
      <c r="A5" s="122" t="s">
        <v>19</v>
      </c>
      <c r="E5" s="128" t="s">
        <v>20</v>
      </c>
      <c r="F5" s="128" t="s">
        <v>21</v>
      </c>
      <c r="G5" s="127" t="s">
        <v>22</v>
      </c>
      <c r="H5" s="127"/>
    </row>
    <row r="6" spans="1:8" ht="20.100000000000001" customHeight="1">
      <c r="A6" s="122" t="s">
        <v>23</v>
      </c>
      <c r="E6" s="128" t="s">
        <v>24</v>
      </c>
      <c r="F6" s="128" t="s">
        <v>25</v>
      </c>
      <c r="G6" s="127" t="s">
        <v>26</v>
      </c>
      <c r="H6" s="127"/>
    </row>
    <row r="7" spans="1:8" ht="20.100000000000001" customHeight="1">
      <c r="A7" s="122" t="s">
        <v>27</v>
      </c>
      <c r="E7" s="220" t="s">
        <v>28</v>
      </c>
      <c r="F7" s="221"/>
      <c r="G7" s="221"/>
      <c r="H7" s="222"/>
    </row>
    <row r="8" spans="1:8" ht="20.100000000000001" customHeight="1">
      <c r="A8" s="122" t="s">
        <v>29</v>
      </c>
      <c r="E8" s="223" t="s">
        <v>30</v>
      </c>
      <c r="F8" s="224"/>
      <c r="G8" s="224"/>
      <c r="H8" s="225"/>
    </row>
    <row r="9" spans="1:8" ht="20.100000000000001" customHeight="1">
      <c r="A9" s="122" t="s">
        <v>31</v>
      </c>
      <c r="E9" s="216" t="s">
        <v>32</v>
      </c>
      <c r="F9" s="128" t="s">
        <v>33</v>
      </c>
      <c r="G9" s="127" t="s">
        <v>22</v>
      </c>
      <c r="H9" s="213" t="s">
        <v>34</v>
      </c>
    </row>
    <row r="10" spans="1:8" ht="20.100000000000001" customHeight="1">
      <c r="A10" s="122" t="s">
        <v>35</v>
      </c>
      <c r="E10" s="226"/>
      <c r="F10" s="128" t="s">
        <v>36</v>
      </c>
      <c r="G10" s="127" t="s">
        <v>22</v>
      </c>
      <c r="H10" s="214"/>
    </row>
    <row r="11" spans="1:8" ht="20.100000000000001" customHeight="1">
      <c r="E11" s="226"/>
      <c r="F11" s="128" t="s">
        <v>37</v>
      </c>
      <c r="G11" s="127" t="s">
        <v>22</v>
      </c>
      <c r="H11" s="214"/>
    </row>
    <row r="12" spans="1:8" ht="20.100000000000001" customHeight="1">
      <c r="A12" s="122" t="s">
        <v>38</v>
      </c>
      <c r="E12" s="226"/>
      <c r="F12" s="128" t="s">
        <v>39</v>
      </c>
      <c r="G12" s="127" t="s">
        <v>22</v>
      </c>
      <c r="H12" s="214"/>
    </row>
    <row r="13" spans="1:8" ht="20.100000000000001" customHeight="1">
      <c r="A13" s="122" t="s">
        <v>40</v>
      </c>
      <c r="E13" s="226"/>
      <c r="F13" s="128" t="s">
        <v>41</v>
      </c>
      <c r="G13" s="129" t="s">
        <v>26</v>
      </c>
      <c r="H13" s="214"/>
    </row>
    <row r="14" spans="1:8" ht="20.100000000000001" customHeight="1">
      <c r="A14" s="122" t="s">
        <v>42</v>
      </c>
      <c r="D14" s="123"/>
      <c r="E14" s="226"/>
      <c r="F14" s="128" t="s">
        <v>43</v>
      </c>
      <c r="G14" s="129" t="s">
        <v>26</v>
      </c>
      <c r="H14" s="214"/>
    </row>
    <row r="15" spans="1:8" ht="20.100000000000001" customHeight="1">
      <c r="A15" s="122" t="s">
        <v>44</v>
      </c>
      <c r="D15" s="123"/>
      <c r="E15" s="226"/>
      <c r="F15" s="128" t="s">
        <v>45</v>
      </c>
      <c r="G15" s="129" t="s">
        <v>26</v>
      </c>
      <c r="H15" s="214"/>
    </row>
    <row r="16" spans="1:8" ht="20.100000000000001" customHeight="1">
      <c r="A16" s="123"/>
      <c r="B16" s="123"/>
      <c r="C16" s="123"/>
      <c r="D16" s="123"/>
      <c r="E16" s="128" t="s">
        <v>46</v>
      </c>
      <c r="F16" s="128" t="s">
        <v>47</v>
      </c>
      <c r="G16" s="129" t="s">
        <v>22</v>
      </c>
      <c r="H16" s="213" t="s">
        <v>48</v>
      </c>
    </row>
    <row r="17" spans="1:8" ht="20.100000000000001" customHeight="1">
      <c r="A17" s="122" t="s">
        <v>49</v>
      </c>
      <c r="B17" s="123"/>
      <c r="C17" s="123"/>
      <c r="D17" s="123"/>
      <c r="E17" s="128" t="s">
        <v>50</v>
      </c>
      <c r="F17" s="128" t="s">
        <v>51</v>
      </c>
      <c r="G17" s="129" t="s">
        <v>26</v>
      </c>
      <c r="H17" s="214"/>
    </row>
    <row r="18" spans="1:8" ht="19.350000000000001" customHeight="1">
      <c r="A18" s="122" t="s">
        <v>52</v>
      </c>
      <c r="B18" s="123"/>
      <c r="C18" s="123"/>
      <c r="D18" s="123"/>
      <c r="E18" s="128" t="s">
        <v>53</v>
      </c>
      <c r="F18" s="128" t="s">
        <v>54</v>
      </c>
      <c r="G18" s="129" t="s">
        <v>22</v>
      </c>
      <c r="H18" s="214"/>
    </row>
    <row r="19" spans="1:8" ht="19.649999999999999" customHeight="1">
      <c r="A19" s="122" t="s">
        <v>55</v>
      </c>
      <c r="B19" s="123"/>
      <c r="C19" s="123"/>
      <c r="D19" s="123"/>
      <c r="E19" s="128" t="s">
        <v>56</v>
      </c>
      <c r="F19" s="128" t="s">
        <v>57</v>
      </c>
      <c r="G19" s="129" t="s">
        <v>26</v>
      </c>
      <c r="H19" s="214"/>
    </row>
    <row r="20" spans="1:8" ht="19.649999999999999" customHeight="1">
      <c r="D20" s="123"/>
      <c r="E20" s="128" t="s">
        <v>58</v>
      </c>
      <c r="F20" s="128" t="s">
        <v>59</v>
      </c>
      <c r="G20" s="129" t="s">
        <v>22</v>
      </c>
      <c r="H20" s="214"/>
    </row>
    <row r="21" spans="1:8" ht="20.100000000000001" customHeight="1">
      <c r="A21" s="137" t="s">
        <v>60</v>
      </c>
      <c r="B21" s="137" t="s">
        <v>61</v>
      </c>
      <c r="C21" s="137" t="s">
        <v>62</v>
      </c>
      <c r="D21" s="123"/>
      <c r="E21" s="128" t="s">
        <v>63</v>
      </c>
      <c r="F21" s="128" t="s">
        <v>64</v>
      </c>
      <c r="G21" s="129" t="s">
        <v>22</v>
      </c>
      <c r="H21" s="215"/>
    </row>
    <row r="22" spans="1:8" ht="20.100000000000001" customHeight="1">
      <c r="A22" s="140" t="s">
        <v>65</v>
      </c>
      <c r="B22" s="139" t="s">
        <v>66</v>
      </c>
      <c r="C22" s="138" t="s">
        <v>67</v>
      </c>
      <c r="D22" s="123"/>
      <c r="E22" s="216" t="s">
        <v>68</v>
      </c>
      <c r="F22" s="216" t="s">
        <v>69</v>
      </c>
      <c r="G22" s="218" t="s">
        <v>26</v>
      </c>
      <c r="H22" s="213" t="s">
        <v>70</v>
      </c>
    </row>
    <row r="23" spans="1:8" ht="22.35" customHeight="1">
      <c r="A23" s="140" t="s">
        <v>71</v>
      </c>
      <c r="B23" s="139" t="s">
        <v>72</v>
      </c>
      <c r="C23" s="138" t="s">
        <v>73</v>
      </c>
      <c r="D23" s="123"/>
      <c r="E23" s="217"/>
      <c r="F23" s="217"/>
      <c r="G23" s="219"/>
      <c r="H23" s="215"/>
    </row>
    <row r="24" spans="1:8" ht="34.35" customHeight="1">
      <c r="A24" s="140" t="s">
        <v>74</v>
      </c>
      <c r="B24" s="139" t="s">
        <v>75</v>
      </c>
      <c r="C24" s="138" t="s">
        <v>76</v>
      </c>
      <c r="D24" s="123"/>
      <c r="E24" s="130"/>
      <c r="F24" s="130"/>
      <c r="G24" s="130"/>
    </row>
    <row r="25" spans="1:8" ht="20.399999999999999" customHeight="1">
      <c r="A25" s="186" t="s">
        <v>77</v>
      </c>
      <c r="B25" s="189" t="s">
        <v>78</v>
      </c>
      <c r="C25" s="139" t="s">
        <v>79</v>
      </c>
      <c r="D25" s="123"/>
      <c r="E25" s="123" t="s">
        <v>80</v>
      </c>
      <c r="F25" s="130"/>
      <c r="G25" s="130"/>
    </row>
    <row r="26" spans="1:8" ht="20.100000000000001" customHeight="1">
      <c r="A26" s="187"/>
      <c r="B26" s="190"/>
      <c r="C26" s="139" t="s">
        <v>81</v>
      </c>
      <c r="D26" s="123"/>
      <c r="E26" s="122" t="s">
        <v>82</v>
      </c>
      <c r="F26" s="130"/>
      <c r="G26" s="130"/>
    </row>
    <row r="27" spans="1:8" ht="20.100000000000001" customHeight="1">
      <c r="A27" s="187"/>
      <c r="B27" s="190"/>
      <c r="C27" s="139" t="s">
        <v>83</v>
      </c>
      <c r="D27" s="123"/>
      <c r="E27" s="122" t="s">
        <v>84</v>
      </c>
      <c r="F27" s="130"/>
      <c r="G27" s="130"/>
    </row>
    <row r="28" spans="1:8" ht="20.100000000000001" customHeight="1">
      <c r="A28" s="187"/>
      <c r="B28" s="190"/>
      <c r="C28" s="139" t="s">
        <v>85</v>
      </c>
      <c r="D28" s="123"/>
      <c r="E28" s="130"/>
      <c r="F28" s="130"/>
      <c r="G28" s="130"/>
    </row>
    <row r="29" spans="1:8" ht="20.100000000000001" customHeight="1">
      <c r="A29" s="188"/>
      <c r="B29" s="191"/>
      <c r="C29" s="139" t="s">
        <v>86</v>
      </c>
      <c r="D29" s="123"/>
      <c r="E29" s="130"/>
      <c r="F29" s="130"/>
      <c r="G29" s="130"/>
    </row>
    <row r="30" spans="1:8" ht="20.100000000000001" customHeight="1">
      <c r="D30" s="123"/>
      <c r="E30" s="130"/>
      <c r="F30" s="130"/>
      <c r="G30" s="130"/>
      <c r="H30" s="131"/>
    </row>
    <row r="31" spans="1:8" ht="20.100000000000001" customHeight="1">
      <c r="A31" s="122" t="s">
        <v>87</v>
      </c>
      <c r="D31" s="123"/>
      <c r="E31" s="130"/>
      <c r="F31" s="130"/>
      <c r="G31" s="130"/>
      <c r="H31" s="131"/>
    </row>
    <row r="32" spans="1:8" ht="20.100000000000001" customHeight="1">
      <c r="A32" s="122" t="s">
        <v>88</v>
      </c>
      <c r="D32" s="123"/>
      <c r="E32" s="130"/>
      <c r="F32" s="130"/>
      <c r="G32" s="130"/>
    </row>
    <row r="33" spans="1:7" ht="20.100000000000001" customHeight="1">
      <c r="A33" s="122" t="s">
        <v>89</v>
      </c>
      <c r="D33" s="123"/>
      <c r="E33" s="130"/>
      <c r="F33" s="130"/>
      <c r="G33" s="130"/>
    </row>
    <row r="34" spans="1:7" ht="20.100000000000001" customHeight="1">
      <c r="A34" s="133" t="s">
        <v>90</v>
      </c>
      <c r="D34" s="123"/>
      <c r="E34" s="130"/>
      <c r="F34" s="130"/>
      <c r="G34" s="130"/>
    </row>
    <row r="35" spans="1:7" ht="20.100000000000001" customHeight="1">
      <c r="A35" s="122" t="s">
        <v>91</v>
      </c>
      <c r="D35" s="123"/>
      <c r="E35" s="132"/>
      <c r="F35" s="132"/>
      <c r="G35" s="132"/>
    </row>
    <row r="36" spans="1:7" ht="20.100000000000001" customHeight="1">
      <c r="D36" s="123"/>
      <c r="E36" s="132"/>
      <c r="F36" s="132"/>
      <c r="G36" s="132"/>
    </row>
    <row r="37" spans="1:7" ht="19.649999999999999" customHeight="1">
      <c r="A37" s="210" t="s">
        <v>258</v>
      </c>
      <c r="D37" s="124"/>
      <c r="E37" s="132"/>
      <c r="F37" s="132"/>
      <c r="G37" s="132"/>
    </row>
    <row r="38" spans="1:7" ht="19.649999999999999" customHeight="1">
      <c r="A38" s="122" t="s">
        <v>92</v>
      </c>
      <c r="D38" s="124"/>
      <c r="E38" s="132"/>
      <c r="F38" s="132"/>
      <c r="G38" s="132"/>
    </row>
    <row r="39" spans="1:7" ht="18" customHeight="1">
      <c r="A39" s="122" t="s">
        <v>93</v>
      </c>
      <c r="D39" s="124"/>
    </row>
    <row r="40" spans="1:7" ht="12" customHeight="1">
      <c r="D40" s="124"/>
    </row>
    <row r="41" spans="1:7">
      <c r="A41" s="210" t="s">
        <v>253</v>
      </c>
    </row>
    <row r="42" spans="1:7">
      <c r="A42" s="210" t="s">
        <v>254</v>
      </c>
    </row>
    <row r="43" spans="1:7">
      <c r="A43" s="210" t="s">
        <v>255</v>
      </c>
    </row>
    <row r="46" spans="1:7">
      <c r="A46" s="210" t="s">
        <v>263</v>
      </c>
      <c r="B46" s="210"/>
      <c r="C46" s="210" t="s">
        <v>264</v>
      </c>
      <c r="D46" s="211"/>
      <c r="E46" s="212"/>
    </row>
  </sheetData>
  <mergeCells count="10">
    <mergeCell ref="E4:H4"/>
    <mergeCell ref="E7:H7"/>
    <mergeCell ref="E8:H8"/>
    <mergeCell ref="E9:E15"/>
    <mergeCell ref="H9:H15"/>
    <mergeCell ref="H16:H21"/>
    <mergeCell ref="E22:E23"/>
    <mergeCell ref="F22:F23"/>
    <mergeCell ref="H22:H23"/>
    <mergeCell ref="G22:G23"/>
  </mergeCells>
  <phoneticPr fontId="5"/>
  <pageMargins left="0.56999999999999995" right="0.51" top="0.59" bottom="0.43" header="0.31496062992125984" footer="0.31496062992125984"/>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EA504-E484-40B4-B3AC-3E4F7170575A}">
  <sheetPr>
    <tabColor rgb="FFA7EFBA"/>
  </sheetPr>
  <dimension ref="A1"/>
  <sheetViews>
    <sheetView zoomScaleNormal="100" zoomScaleSheetLayoutView="115" workbookViewId="0"/>
  </sheetViews>
  <sheetFormatPr defaultRowHeight="13.2"/>
  <cols>
    <col min="21" max="21" width="3" customWidth="1"/>
  </cols>
  <sheetData/>
  <phoneticPr fontId="11"/>
  <pageMargins left="0.7" right="0.7" top="0.75" bottom="0.75" header="0.3" footer="0.3"/>
  <pageSetup paperSize="9" orientation="portrait" horizontalDpi="1200" verticalDpi="1200" r:id="rId1"/>
  <colBreaks count="1" manualBreakCount="1">
    <brk id="10" max="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B138-C546-486C-A959-9079E6634DE5}">
  <sheetPr>
    <tabColor rgb="FFFFFF00"/>
    <pageSetUpPr fitToPage="1"/>
  </sheetPr>
  <dimension ref="A2:AA35"/>
  <sheetViews>
    <sheetView view="pageBreakPreview" zoomScaleNormal="100" zoomScaleSheetLayoutView="100" workbookViewId="0">
      <selection activeCell="AC16" sqref="AC16"/>
    </sheetView>
  </sheetViews>
  <sheetFormatPr defaultColWidth="8.88671875" defaultRowHeight="13.2"/>
  <cols>
    <col min="1" max="20" width="4.44140625" style="119" customWidth="1"/>
    <col min="21" max="21" width="11" style="175" customWidth="1"/>
    <col min="22" max="26" width="4.88671875" style="119" customWidth="1"/>
    <col min="27" max="16384" width="8.88671875" style="119"/>
  </cols>
  <sheetData>
    <row r="2" spans="1:22" s="143" customFormat="1" ht="23.1" customHeight="1">
      <c r="A2" s="142"/>
      <c r="B2" s="142"/>
      <c r="O2" s="227" t="s">
        <v>94</v>
      </c>
      <c r="P2" s="227"/>
      <c r="Q2" s="227"/>
      <c r="R2" s="227"/>
      <c r="S2" s="227"/>
      <c r="U2" s="176" t="s">
        <v>95</v>
      </c>
    </row>
    <row r="3" spans="1:22" s="143" customFormat="1" ht="23.1" customHeight="1">
      <c r="U3" s="176"/>
    </row>
    <row r="4" spans="1:22" s="143" customFormat="1" ht="23.1" customHeight="1">
      <c r="B4" s="143" t="s">
        <v>96</v>
      </c>
      <c r="U4" s="176"/>
    </row>
    <row r="5" spans="1:22" s="143" customFormat="1" ht="23.1" customHeight="1">
      <c r="B5" s="143" t="s">
        <v>97</v>
      </c>
      <c r="U5" s="176"/>
    </row>
    <row r="6" spans="1:22" s="143" customFormat="1" ht="23.1" customHeight="1">
      <c r="U6" s="176"/>
    </row>
    <row r="7" spans="1:22" s="143" customFormat="1" ht="23.1" customHeight="1">
      <c r="J7" s="143" t="s">
        <v>98</v>
      </c>
      <c r="U7" s="176"/>
    </row>
    <row r="8" spans="1:22" s="143" customFormat="1" ht="23.1" customHeight="1">
      <c r="J8" s="143" t="s">
        <v>99</v>
      </c>
      <c r="U8" s="176"/>
    </row>
    <row r="9" spans="1:22" s="143" customFormat="1" ht="23.1" customHeight="1">
      <c r="J9" s="143" t="s">
        <v>100</v>
      </c>
      <c r="U9" s="176" t="s">
        <v>101</v>
      </c>
      <c r="V9" s="180"/>
    </row>
    <row r="10" spans="1:22" s="143" customFormat="1" ht="23.1" customHeight="1">
      <c r="U10" s="176"/>
    </row>
    <row r="11" spans="1:22" s="143" customFormat="1" ht="23.1" customHeight="1">
      <c r="U11" s="176"/>
    </row>
    <row r="12" spans="1:22" s="143" customFormat="1" ht="23.1" customHeight="1">
      <c r="B12" s="231" t="s">
        <v>102</v>
      </c>
      <c r="C12" s="231"/>
      <c r="D12" s="231"/>
      <c r="E12" s="231"/>
      <c r="F12" s="231"/>
      <c r="G12" s="231"/>
      <c r="H12" s="231"/>
      <c r="I12" s="231"/>
      <c r="J12" s="231"/>
      <c r="K12" s="231"/>
      <c r="L12" s="231"/>
      <c r="M12" s="231"/>
      <c r="N12" s="231"/>
      <c r="O12" s="231"/>
      <c r="P12" s="231"/>
      <c r="Q12" s="231"/>
      <c r="R12" s="231"/>
      <c r="S12" s="231"/>
      <c r="U12" s="176"/>
    </row>
    <row r="13" spans="1:22" s="143" customFormat="1" ht="23.1" customHeight="1">
      <c r="U13" s="176"/>
    </row>
    <row r="14" spans="1:22" s="143" customFormat="1" ht="23.1" customHeight="1">
      <c r="B14" s="228" t="s">
        <v>252</v>
      </c>
      <c r="C14" s="228"/>
      <c r="D14" s="228"/>
      <c r="E14" s="228"/>
      <c r="F14" s="228"/>
      <c r="G14" s="228"/>
      <c r="H14" s="228"/>
      <c r="I14" s="228"/>
      <c r="J14" s="228"/>
      <c r="K14" s="228"/>
      <c r="L14" s="228"/>
      <c r="M14" s="228"/>
      <c r="N14" s="228"/>
      <c r="O14" s="228"/>
      <c r="P14" s="228"/>
      <c r="Q14" s="228"/>
      <c r="R14" s="228"/>
      <c r="S14" s="228"/>
      <c r="U14" s="176"/>
    </row>
    <row r="15" spans="1:22" s="143" customFormat="1" ht="23.1" customHeight="1">
      <c r="B15" s="228"/>
      <c r="C15" s="228"/>
      <c r="D15" s="228"/>
      <c r="E15" s="228"/>
      <c r="F15" s="228"/>
      <c r="G15" s="228"/>
      <c r="H15" s="228"/>
      <c r="I15" s="228"/>
      <c r="J15" s="228"/>
      <c r="K15" s="228"/>
      <c r="L15" s="228"/>
      <c r="M15" s="228"/>
      <c r="N15" s="228"/>
      <c r="O15" s="228"/>
      <c r="P15" s="228"/>
      <c r="Q15" s="228"/>
      <c r="R15" s="228"/>
      <c r="S15" s="228"/>
      <c r="U15" s="176"/>
    </row>
    <row r="16" spans="1:22" s="143" customFormat="1" ht="23.1" customHeight="1">
      <c r="U16" s="176"/>
    </row>
    <row r="17" spans="2:27" s="143" customFormat="1" ht="23.1" customHeight="1">
      <c r="B17" s="144" t="s">
        <v>103</v>
      </c>
      <c r="C17" s="144"/>
      <c r="D17" s="144"/>
      <c r="E17" s="232">
        <f>見積内訳!D86</f>
        <v>0</v>
      </c>
      <c r="F17" s="232"/>
      <c r="G17" s="232"/>
      <c r="H17" s="232"/>
      <c r="I17" s="145" t="s">
        <v>104</v>
      </c>
      <c r="J17" s="145" t="s">
        <v>105</v>
      </c>
      <c r="K17" s="145"/>
      <c r="L17" s="146"/>
      <c r="M17" s="146"/>
      <c r="N17" s="146"/>
      <c r="O17" s="146"/>
      <c r="P17" s="146"/>
      <c r="Q17" s="146"/>
      <c r="U17" s="176"/>
    </row>
    <row r="18" spans="2:27" s="143" customFormat="1" ht="23.1" customHeight="1">
      <c r="B18" s="147" t="s">
        <v>106</v>
      </c>
      <c r="E18" s="233">
        <f>見積内訳!D85</f>
        <v>0</v>
      </c>
      <c r="F18" s="233"/>
      <c r="G18" s="233"/>
      <c r="H18" s="233"/>
      <c r="I18" s="143" t="s">
        <v>107</v>
      </c>
      <c r="L18" s="146"/>
      <c r="M18" s="146"/>
      <c r="N18" s="146"/>
      <c r="O18" s="146"/>
      <c r="P18" s="146"/>
      <c r="U18" s="176"/>
    </row>
    <row r="19" spans="2:27" s="143" customFormat="1" ht="23.1" customHeight="1">
      <c r="B19" s="147"/>
      <c r="G19" s="148"/>
      <c r="H19" s="148"/>
      <c r="I19" s="148"/>
      <c r="L19" s="146"/>
      <c r="M19" s="146"/>
      <c r="N19" s="146"/>
      <c r="O19" s="146"/>
      <c r="P19" s="146"/>
      <c r="U19" s="176"/>
    </row>
    <row r="20" spans="2:27" s="143" customFormat="1" ht="23.1" customHeight="1">
      <c r="B20" s="234" t="s">
        <v>108</v>
      </c>
      <c r="C20" s="234"/>
      <c r="D20" s="234" t="s">
        <v>109</v>
      </c>
      <c r="E20" s="234"/>
      <c r="F20" s="234"/>
      <c r="G20" s="234"/>
      <c r="H20" s="235">
        <f>見積内訳!E85</f>
        <v>0</v>
      </c>
      <c r="I20" s="235"/>
      <c r="J20" s="236"/>
      <c r="K20" s="141" t="s">
        <v>104</v>
      </c>
      <c r="L20" s="237"/>
      <c r="M20" s="237"/>
      <c r="N20" s="237"/>
      <c r="O20" s="237"/>
      <c r="P20" s="237"/>
      <c r="Q20" s="238"/>
      <c r="R20" s="141"/>
      <c r="U20" s="176"/>
      <c r="W20" s="239"/>
      <c r="X20" s="120"/>
      <c r="Y20" s="121"/>
      <c r="Z20" s="121"/>
      <c r="AA20" s="121"/>
    </row>
    <row r="21" spans="2:27" s="143" customFormat="1" ht="23.1" customHeight="1">
      <c r="B21" s="234"/>
      <c r="C21" s="234"/>
      <c r="D21" s="234" t="s">
        <v>110</v>
      </c>
      <c r="E21" s="234"/>
      <c r="F21" s="234"/>
      <c r="G21" s="234"/>
      <c r="H21" s="235">
        <f>見積内訳!F85</f>
        <v>0</v>
      </c>
      <c r="I21" s="235"/>
      <c r="J21" s="236"/>
      <c r="K21" s="141" t="s">
        <v>104</v>
      </c>
      <c r="L21" s="240" t="s">
        <v>111</v>
      </c>
      <c r="M21" s="240"/>
      <c r="N21" s="240"/>
      <c r="O21" s="235">
        <f>見積内訳!G85</f>
        <v>0</v>
      </c>
      <c r="P21" s="235"/>
      <c r="Q21" s="236"/>
      <c r="R21" s="141" t="s">
        <v>104</v>
      </c>
      <c r="U21" s="176"/>
      <c r="W21" s="239"/>
      <c r="X21" s="120"/>
      <c r="Y21" s="121"/>
      <c r="Z21" s="120"/>
      <c r="AA21" s="121"/>
    </row>
    <row r="22" spans="2:27" s="143" customFormat="1" ht="23.1" customHeight="1">
      <c r="B22" s="147"/>
      <c r="G22" s="149"/>
      <c r="H22" s="149"/>
      <c r="I22" s="149"/>
      <c r="U22" s="176"/>
    </row>
    <row r="23" spans="2:27" s="143" customFormat="1" ht="23.1" customHeight="1" thickBot="1">
      <c r="B23" s="150"/>
      <c r="C23" s="150"/>
      <c r="D23" s="150"/>
      <c r="E23" s="150"/>
      <c r="F23" s="150"/>
      <c r="G23" s="150"/>
      <c r="H23" s="150"/>
      <c r="I23" s="150"/>
      <c r="J23" s="150"/>
      <c r="K23" s="150"/>
      <c r="L23" s="150"/>
      <c r="M23" s="150"/>
      <c r="N23" s="150"/>
      <c r="O23" s="150"/>
      <c r="P23" s="150"/>
      <c r="Q23" s="150"/>
      <c r="R23" s="150"/>
      <c r="S23" s="150"/>
      <c r="U23" s="176"/>
    </row>
    <row r="24" spans="2:27" s="143" customFormat="1" ht="23.1" customHeight="1" thickTop="1">
      <c r="B24" s="230" t="s">
        <v>112</v>
      </c>
      <c r="C24" s="230"/>
      <c r="U24" s="176"/>
    </row>
    <row r="25" spans="2:27" s="143" customFormat="1" ht="23.1" customHeight="1">
      <c r="B25" s="228" t="s">
        <v>116</v>
      </c>
      <c r="C25" s="228"/>
      <c r="D25" s="228"/>
      <c r="E25" s="228"/>
      <c r="F25" s="228"/>
      <c r="G25" s="228"/>
      <c r="H25" s="228"/>
      <c r="I25" s="228"/>
      <c r="J25" s="228"/>
      <c r="K25" s="228"/>
      <c r="L25" s="228"/>
      <c r="M25" s="228"/>
      <c r="N25" s="228"/>
      <c r="O25" s="228"/>
      <c r="P25" s="228"/>
      <c r="Q25" s="228"/>
      <c r="R25" s="228"/>
      <c r="S25" s="228"/>
      <c r="U25" s="176"/>
    </row>
    <row r="26" spans="2:27" s="143" customFormat="1" ht="23.1" customHeight="1">
      <c r="B26" s="228"/>
      <c r="C26" s="228"/>
      <c r="D26" s="228"/>
      <c r="E26" s="228"/>
      <c r="F26" s="228"/>
      <c r="G26" s="228"/>
      <c r="H26" s="228"/>
      <c r="I26" s="228"/>
      <c r="J26" s="228"/>
      <c r="K26" s="228"/>
      <c r="L26" s="228"/>
      <c r="M26" s="228"/>
      <c r="N26" s="228"/>
      <c r="O26" s="228"/>
      <c r="P26" s="228"/>
      <c r="Q26" s="228"/>
      <c r="R26" s="228"/>
      <c r="S26" s="228"/>
      <c r="U26" s="176"/>
    </row>
    <row r="27" spans="2:27" s="143" customFormat="1" ht="23.1" customHeight="1">
      <c r="B27" s="228"/>
      <c r="C27" s="228"/>
      <c r="D27" s="228"/>
      <c r="E27" s="228"/>
      <c r="F27" s="228"/>
      <c r="G27" s="228"/>
      <c r="H27" s="228"/>
      <c r="I27" s="228"/>
      <c r="J27" s="228"/>
      <c r="K27" s="228"/>
      <c r="L27" s="228"/>
      <c r="M27" s="228"/>
      <c r="N27" s="228"/>
      <c r="O27" s="228"/>
      <c r="P27" s="228"/>
      <c r="Q27" s="228"/>
      <c r="R27" s="228"/>
      <c r="S27" s="228"/>
      <c r="U27" s="176"/>
    </row>
    <row r="28" spans="2:27" s="143" customFormat="1" ht="23.1" customHeight="1" thickBot="1">
      <c r="B28" s="229"/>
      <c r="C28" s="229"/>
      <c r="D28" s="229"/>
      <c r="E28" s="229"/>
      <c r="F28" s="229"/>
      <c r="G28" s="229"/>
      <c r="H28" s="229"/>
      <c r="I28" s="229"/>
      <c r="J28" s="229"/>
      <c r="K28" s="229"/>
      <c r="L28" s="229"/>
      <c r="M28" s="229"/>
      <c r="N28" s="229"/>
      <c r="O28" s="229"/>
      <c r="P28" s="229"/>
      <c r="Q28" s="229"/>
      <c r="R28" s="229"/>
      <c r="S28" s="229"/>
      <c r="U28" s="176"/>
    </row>
    <row r="29" spans="2:27" s="143" customFormat="1" ht="23.1" customHeight="1" thickTop="1">
      <c r="U29" s="176"/>
    </row>
    <row r="30" spans="2:27" s="143" customFormat="1" ht="23.1" customHeight="1">
      <c r="U30" s="176"/>
    </row>
    <row r="31" spans="2:27" s="143" customFormat="1" ht="23.1" customHeight="1">
      <c r="U31" s="176"/>
    </row>
    <row r="32" spans="2:27" s="143" customFormat="1" ht="23.1" customHeight="1">
      <c r="U32" s="176"/>
    </row>
    <row r="33" spans="2:21" s="143" customFormat="1" ht="23.1" customHeight="1">
      <c r="U33" s="176"/>
    </row>
    <row r="34" spans="2:21" s="143" customFormat="1" ht="23.1" customHeight="1">
      <c r="B34" s="143" t="s">
        <v>113</v>
      </c>
      <c r="U34" s="176"/>
    </row>
    <row r="35" spans="2:21" ht="23.1" customHeight="1"/>
  </sheetData>
  <mergeCells count="17">
    <mergeCell ref="W20:W21"/>
    <mergeCell ref="D21:G21"/>
    <mergeCell ref="H21:J21"/>
    <mergeCell ref="L21:N21"/>
    <mergeCell ref="O21:Q21"/>
    <mergeCell ref="O2:S2"/>
    <mergeCell ref="B25:S28"/>
    <mergeCell ref="B24:C24"/>
    <mergeCell ref="B12:S12"/>
    <mergeCell ref="E17:H17"/>
    <mergeCell ref="E18:H18"/>
    <mergeCell ref="B20:C21"/>
    <mergeCell ref="D20:G20"/>
    <mergeCell ref="H20:J20"/>
    <mergeCell ref="L20:N20"/>
    <mergeCell ref="O20:Q20"/>
    <mergeCell ref="B14:S15"/>
  </mergeCells>
  <phoneticPr fontId="11"/>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1DA5E-5D4A-4074-95FC-2CEBF156583C}">
  <sheetPr>
    <tabColor rgb="FFFFFF00"/>
    <pageSetUpPr fitToPage="1"/>
  </sheetPr>
  <dimension ref="A2:AA35"/>
  <sheetViews>
    <sheetView view="pageBreakPreview" zoomScale="130" zoomScaleNormal="100" zoomScaleSheetLayoutView="130" workbookViewId="0">
      <selection activeCell="N32" sqref="N32"/>
    </sheetView>
  </sheetViews>
  <sheetFormatPr defaultColWidth="8.88671875" defaultRowHeight="13.2"/>
  <cols>
    <col min="1" max="20" width="4.44140625" style="119" customWidth="1"/>
    <col min="21" max="26" width="4.88671875" style="119" customWidth="1"/>
    <col min="27" max="16384" width="8.88671875" style="119"/>
  </cols>
  <sheetData>
    <row r="2" spans="1:21" s="143" customFormat="1" ht="23.1" customHeight="1">
      <c r="A2" s="142"/>
      <c r="B2" s="142"/>
      <c r="O2" s="227" t="s">
        <v>94</v>
      </c>
      <c r="P2" s="227"/>
      <c r="Q2" s="227"/>
      <c r="R2" s="227"/>
      <c r="S2" s="227"/>
      <c r="U2" s="176" t="s">
        <v>114</v>
      </c>
    </row>
    <row r="3" spans="1:21" s="143" customFormat="1" ht="23.1" customHeight="1">
      <c r="U3" s="176"/>
    </row>
    <row r="4" spans="1:21" s="143" customFormat="1" ht="23.1" customHeight="1">
      <c r="B4" s="143" t="s">
        <v>96</v>
      </c>
      <c r="U4" s="176"/>
    </row>
    <row r="5" spans="1:21" s="143" customFormat="1" ht="23.1" customHeight="1">
      <c r="B5" s="143" t="s">
        <v>97</v>
      </c>
      <c r="U5" s="176"/>
    </row>
    <row r="6" spans="1:21" s="143" customFormat="1" ht="23.1" customHeight="1">
      <c r="U6" s="176"/>
    </row>
    <row r="7" spans="1:21" s="143" customFormat="1" ht="23.1" customHeight="1">
      <c r="J7" s="143" t="s">
        <v>98</v>
      </c>
      <c r="U7" s="176"/>
    </row>
    <row r="8" spans="1:21" s="143" customFormat="1" ht="23.1" customHeight="1">
      <c r="J8" s="143" t="s">
        <v>99</v>
      </c>
      <c r="U8" s="176"/>
    </row>
    <row r="9" spans="1:21" s="143" customFormat="1" ht="23.1" customHeight="1">
      <c r="J9" s="143" t="s">
        <v>100</v>
      </c>
      <c r="U9" s="176" t="s">
        <v>101</v>
      </c>
    </row>
    <row r="10" spans="1:21" s="143" customFormat="1" ht="23.1" customHeight="1"/>
    <row r="11" spans="1:21" s="143" customFormat="1" ht="23.1" customHeight="1"/>
    <row r="12" spans="1:21" s="143" customFormat="1" ht="23.1" customHeight="1">
      <c r="B12" s="231" t="s">
        <v>102</v>
      </c>
      <c r="C12" s="231"/>
      <c r="D12" s="231"/>
      <c r="E12" s="231"/>
      <c r="F12" s="231"/>
      <c r="G12" s="231"/>
      <c r="H12" s="231"/>
      <c r="I12" s="231"/>
      <c r="J12" s="231"/>
      <c r="K12" s="231"/>
      <c r="L12" s="231"/>
      <c r="M12" s="231"/>
      <c r="N12" s="231"/>
      <c r="O12" s="231"/>
      <c r="P12" s="231"/>
      <c r="Q12" s="231"/>
      <c r="R12" s="231"/>
      <c r="S12" s="231"/>
    </row>
    <row r="13" spans="1:21" s="143" customFormat="1" ht="23.1" customHeight="1"/>
    <row r="14" spans="1:21" s="143" customFormat="1" ht="23.1" customHeight="1">
      <c r="B14" s="143" t="s">
        <v>115</v>
      </c>
    </row>
    <row r="15" spans="1:21" s="143" customFormat="1" ht="23.1" customHeight="1"/>
    <row r="16" spans="1:21" s="143" customFormat="1" ht="23.1" customHeight="1"/>
    <row r="17" spans="2:27" s="143" customFormat="1" ht="23.1" customHeight="1">
      <c r="B17" s="144" t="s">
        <v>103</v>
      </c>
      <c r="C17" s="144"/>
      <c r="D17" s="144"/>
      <c r="E17" s="232">
        <f>見積内訳!D86</f>
        <v>0</v>
      </c>
      <c r="F17" s="232"/>
      <c r="G17" s="232"/>
      <c r="H17" s="232"/>
      <c r="I17" s="145" t="s">
        <v>104</v>
      </c>
      <c r="J17" s="145" t="s">
        <v>105</v>
      </c>
      <c r="K17" s="145"/>
      <c r="L17" s="146"/>
      <c r="M17" s="146"/>
      <c r="N17" s="146"/>
      <c r="O17" s="146"/>
      <c r="P17" s="146"/>
      <c r="Q17" s="146"/>
    </row>
    <row r="18" spans="2:27" s="143" customFormat="1" ht="23.1" customHeight="1">
      <c r="B18" s="147" t="s">
        <v>106</v>
      </c>
      <c r="E18" s="233">
        <f>見積内訳!D85</f>
        <v>0</v>
      </c>
      <c r="F18" s="233"/>
      <c r="G18" s="233"/>
      <c r="H18" s="233"/>
      <c r="I18" s="143" t="s">
        <v>107</v>
      </c>
      <c r="L18" s="146"/>
      <c r="M18" s="146"/>
      <c r="N18" s="146"/>
      <c r="O18" s="146"/>
      <c r="P18" s="146"/>
    </row>
    <row r="19" spans="2:27" s="143" customFormat="1" ht="23.1" customHeight="1">
      <c r="B19" s="147"/>
      <c r="G19" s="148"/>
      <c r="H19" s="148"/>
      <c r="I19" s="148"/>
      <c r="L19" s="146"/>
      <c r="M19" s="146"/>
      <c r="N19" s="146"/>
      <c r="O19" s="146"/>
      <c r="P19" s="146"/>
      <c r="U19" s="176"/>
    </row>
    <row r="20" spans="2:27" s="143" customFormat="1" ht="23.1" customHeight="1">
      <c r="B20" s="234" t="s">
        <v>108</v>
      </c>
      <c r="C20" s="234"/>
      <c r="D20" s="234" t="s">
        <v>109</v>
      </c>
      <c r="E20" s="234"/>
      <c r="F20" s="234"/>
      <c r="G20" s="234"/>
      <c r="H20" s="235">
        <f>見積内訳!E85</f>
        <v>0</v>
      </c>
      <c r="I20" s="235"/>
      <c r="J20" s="236"/>
      <c r="K20" s="141" t="s">
        <v>104</v>
      </c>
      <c r="L20" s="237"/>
      <c r="M20" s="237"/>
      <c r="N20" s="237"/>
      <c r="O20" s="237"/>
      <c r="P20" s="237"/>
      <c r="Q20" s="238"/>
      <c r="R20" s="141"/>
      <c r="W20" s="239"/>
      <c r="X20" s="120"/>
      <c r="Y20" s="121"/>
      <c r="Z20" s="121"/>
      <c r="AA20" s="121"/>
    </row>
    <row r="21" spans="2:27" s="143" customFormat="1" ht="23.1" customHeight="1">
      <c r="B21" s="234"/>
      <c r="C21" s="234"/>
      <c r="D21" s="234" t="s">
        <v>110</v>
      </c>
      <c r="E21" s="234"/>
      <c r="F21" s="234"/>
      <c r="G21" s="234"/>
      <c r="H21" s="235">
        <f>見積内訳!F85</f>
        <v>0</v>
      </c>
      <c r="I21" s="235"/>
      <c r="J21" s="236"/>
      <c r="K21" s="141" t="s">
        <v>104</v>
      </c>
      <c r="L21" s="240" t="s">
        <v>111</v>
      </c>
      <c r="M21" s="240"/>
      <c r="N21" s="240"/>
      <c r="O21" s="235">
        <f>見積内訳!G85</f>
        <v>0</v>
      </c>
      <c r="P21" s="235"/>
      <c r="Q21" s="236"/>
      <c r="R21" s="141" t="s">
        <v>104</v>
      </c>
      <c r="W21" s="239"/>
      <c r="X21" s="120"/>
      <c r="Y21" s="121"/>
      <c r="Z21" s="120"/>
      <c r="AA21" s="121"/>
    </row>
    <row r="22" spans="2:27" s="143" customFormat="1" ht="23.1" customHeight="1">
      <c r="B22" s="147"/>
      <c r="G22" s="149"/>
      <c r="H22" s="149"/>
      <c r="I22" s="149"/>
    </row>
    <row r="23" spans="2:27" s="143" customFormat="1" ht="23.1" customHeight="1" thickBot="1">
      <c r="B23" s="150"/>
      <c r="C23" s="150"/>
      <c r="D23" s="150"/>
      <c r="E23" s="150"/>
      <c r="F23" s="150"/>
      <c r="G23" s="150"/>
      <c r="H23" s="150"/>
      <c r="I23" s="150"/>
      <c r="J23" s="150"/>
      <c r="K23" s="150"/>
      <c r="L23" s="150"/>
      <c r="M23" s="150"/>
      <c r="N23" s="150"/>
      <c r="O23" s="150"/>
      <c r="P23" s="150"/>
      <c r="Q23" s="150"/>
      <c r="R23" s="150"/>
      <c r="S23" s="150"/>
    </row>
    <row r="24" spans="2:27" s="143" customFormat="1" ht="23.1" customHeight="1" thickTop="1">
      <c r="B24" s="230" t="s">
        <v>112</v>
      </c>
      <c r="C24" s="230"/>
    </row>
    <row r="25" spans="2:27" s="143" customFormat="1" ht="23.1" customHeight="1">
      <c r="B25" s="228" t="s">
        <v>116</v>
      </c>
      <c r="C25" s="228"/>
      <c r="D25" s="228"/>
      <c r="E25" s="228"/>
      <c r="F25" s="228"/>
      <c r="G25" s="228"/>
      <c r="H25" s="228"/>
      <c r="I25" s="228"/>
      <c r="J25" s="228"/>
      <c r="K25" s="228"/>
      <c r="L25" s="228"/>
      <c r="M25" s="228"/>
      <c r="N25" s="228"/>
      <c r="O25" s="228"/>
      <c r="P25" s="228"/>
      <c r="Q25" s="228"/>
      <c r="R25" s="228"/>
      <c r="S25" s="228"/>
    </row>
    <row r="26" spans="2:27" s="143" customFormat="1" ht="23.1" customHeight="1">
      <c r="B26" s="228"/>
      <c r="C26" s="228"/>
      <c r="D26" s="228"/>
      <c r="E26" s="228"/>
      <c r="F26" s="228"/>
      <c r="G26" s="228"/>
      <c r="H26" s="228"/>
      <c r="I26" s="228"/>
      <c r="J26" s="228"/>
      <c r="K26" s="228"/>
      <c r="L26" s="228"/>
      <c r="M26" s="228"/>
      <c r="N26" s="228"/>
      <c r="O26" s="228"/>
      <c r="P26" s="228"/>
      <c r="Q26" s="228"/>
      <c r="R26" s="228"/>
      <c r="S26" s="228"/>
    </row>
    <row r="27" spans="2:27" s="143" customFormat="1" ht="23.1" customHeight="1">
      <c r="B27" s="228"/>
      <c r="C27" s="228"/>
      <c r="D27" s="228"/>
      <c r="E27" s="228"/>
      <c r="F27" s="228"/>
      <c r="G27" s="228"/>
      <c r="H27" s="228"/>
      <c r="I27" s="228"/>
      <c r="J27" s="228"/>
      <c r="K27" s="228"/>
      <c r="L27" s="228"/>
      <c r="M27" s="228"/>
      <c r="N27" s="228"/>
      <c r="O27" s="228"/>
      <c r="P27" s="228"/>
      <c r="Q27" s="228"/>
      <c r="R27" s="228"/>
      <c r="S27" s="228"/>
    </row>
    <row r="28" spans="2:27" s="143" customFormat="1" ht="23.1" customHeight="1" thickBot="1">
      <c r="B28" s="229"/>
      <c r="C28" s="229"/>
      <c r="D28" s="229"/>
      <c r="E28" s="229"/>
      <c r="F28" s="229"/>
      <c r="G28" s="229"/>
      <c r="H28" s="229"/>
      <c r="I28" s="229"/>
      <c r="J28" s="229"/>
      <c r="K28" s="229"/>
      <c r="L28" s="229"/>
      <c r="M28" s="229"/>
      <c r="N28" s="229"/>
      <c r="O28" s="229"/>
      <c r="P28" s="229"/>
      <c r="Q28" s="229"/>
      <c r="R28" s="229"/>
      <c r="S28" s="229"/>
    </row>
    <row r="29" spans="2:27" s="143" customFormat="1" ht="23.1" customHeight="1" thickTop="1"/>
    <row r="30" spans="2:27" s="143" customFormat="1" ht="23.1" customHeight="1">
      <c r="B30" s="209" t="s">
        <v>117</v>
      </c>
      <c r="C30" s="209"/>
      <c r="D30" s="209"/>
      <c r="E30" s="209"/>
      <c r="F30" s="209"/>
      <c r="G30" s="209"/>
      <c r="H30" s="209"/>
      <c r="I30" s="209"/>
      <c r="J30" s="209"/>
      <c r="K30" s="209"/>
    </row>
    <row r="31" spans="2:27" s="143" customFormat="1" ht="23.1" customHeight="1">
      <c r="B31" s="209" t="s">
        <v>118</v>
      </c>
      <c r="C31" s="209"/>
      <c r="D31" s="209"/>
      <c r="E31" s="209"/>
      <c r="F31" s="209"/>
      <c r="G31" s="209"/>
      <c r="H31" s="209"/>
      <c r="I31" s="209"/>
      <c r="J31" s="209"/>
      <c r="K31" s="209"/>
    </row>
    <row r="32" spans="2:27" s="143" customFormat="1" ht="23.1" customHeight="1"/>
    <row r="33" spans="2:21" s="143" customFormat="1" ht="23.1" customHeight="1"/>
    <row r="34" spans="2:21" s="143" customFormat="1" ht="23.1" customHeight="1">
      <c r="B34" s="143" t="s">
        <v>113</v>
      </c>
      <c r="U34" s="176"/>
    </row>
    <row r="35" spans="2:21" ht="23.1" customHeight="1"/>
  </sheetData>
  <mergeCells count="16">
    <mergeCell ref="O2:S2"/>
    <mergeCell ref="B24:C24"/>
    <mergeCell ref="B25:S28"/>
    <mergeCell ref="B12:S12"/>
    <mergeCell ref="E17:H17"/>
    <mergeCell ref="L20:N20"/>
    <mergeCell ref="O20:Q20"/>
    <mergeCell ref="O21:Q21"/>
    <mergeCell ref="E18:H18"/>
    <mergeCell ref="W20:W21"/>
    <mergeCell ref="B20:C21"/>
    <mergeCell ref="D20:G20"/>
    <mergeCell ref="D21:G21"/>
    <mergeCell ref="H20:J20"/>
    <mergeCell ref="H21:J21"/>
    <mergeCell ref="L21:N21"/>
  </mergeCells>
  <phoneticPr fontId="1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S86"/>
  <sheetViews>
    <sheetView showGridLines="0" view="pageBreakPreview" zoomScale="85" zoomScaleNormal="55" zoomScaleSheetLayoutView="85" workbookViewId="0">
      <pane ySplit="5" topLeftCell="A6" activePane="bottomLeft" state="frozen"/>
      <selection activeCell="T37" sqref="T37"/>
      <selection pane="bottomLeft" activeCell="M68" sqref="M68"/>
    </sheetView>
  </sheetViews>
  <sheetFormatPr defaultRowHeight="13.2"/>
  <cols>
    <col min="1" max="1" width="3.109375" customWidth="1"/>
    <col min="2" max="2" width="19.44140625" customWidth="1"/>
    <col min="3" max="3" width="30.88671875" customWidth="1"/>
    <col min="4" max="4" width="16.88671875" customWidth="1"/>
    <col min="5" max="6" width="16.33203125" customWidth="1"/>
    <col min="7" max="7" width="14.88671875" customWidth="1"/>
    <col min="8" max="8" width="13.88671875" customWidth="1"/>
    <col min="9" max="9" width="5.88671875" customWidth="1"/>
    <col min="10" max="10" width="8.88671875" customWidth="1"/>
    <col min="11" max="11" width="7.88671875" customWidth="1"/>
    <col min="12" max="12" width="5.88671875" customWidth="1"/>
    <col min="13" max="14" width="7.88671875" customWidth="1"/>
  </cols>
  <sheetData>
    <row r="1" spans="2:15" s="64" customFormat="1" ht="17.399999999999999"/>
    <row r="2" spans="2:15" s="64" customFormat="1" ht="19.2">
      <c r="B2" s="243" t="s">
        <v>119</v>
      </c>
      <c r="C2" s="243"/>
      <c r="D2" s="243"/>
      <c r="E2" s="243"/>
      <c r="F2" s="243"/>
      <c r="G2" s="243"/>
      <c r="H2" s="243"/>
      <c r="I2" s="243"/>
      <c r="J2" s="243"/>
      <c r="K2" s="243"/>
      <c r="L2" s="243"/>
      <c r="M2" s="243"/>
      <c r="N2" s="243"/>
    </row>
    <row r="3" spans="2:15" s="64" customFormat="1" ht="18" thickBot="1">
      <c r="B3" s="23"/>
      <c r="C3" s="23"/>
      <c r="D3" s="23"/>
      <c r="E3" s="23"/>
      <c r="F3" s="23"/>
      <c r="G3" s="24"/>
      <c r="H3" s="23"/>
      <c r="I3" s="23"/>
      <c r="J3" s="23"/>
      <c r="K3" s="23"/>
      <c r="L3" s="23"/>
      <c r="M3" s="23"/>
      <c r="N3" s="24" t="s">
        <v>120</v>
      </c>
    </row>
    <row r="4" spans="2:15" s="64" customFormat="1" ht="26.4" customHeight="1">
      <c r="B4" s="251" t="s">
        <v>121</v>
      </c>
      <c r="C4" s="251" t="s">
        <v>122</v>
      </c>
      <c r="D4" s="115" t="s">
        <v>123</v>
      </c>
      <c r="E4" s="66"/>
      <c r="F4" s="66"/>
      <c r="G4" s="67"/>
      <c r="H4" s="245" t="s">
        <v>124</v>
      </c>
      <c r="I4" s="246"/>
      <c r="J4" s="246"/>
      <c r="K4" s="246"/>
      <c r="L4" s="246"/>
      <c r="M4" s="246"/>
      <c r="N4" s="247"/>
    </row>
    <row r="5" spans="2:15" s="64" customFormat="1" ht="39" customHeight="1" thickBot="1">
      <c r="B5" s="252"/>
      <c r="C5" s="252"/>
      <c r="D5" s="68"/>
      <c r="E5" s="69" t="s">
        <v>125</v>
      </c>
      <c r="F5" s="69" t="s">
        <v>126</v>
      </c>
      <c r="G5" s="69" t="s">
        <v>127</v>
      </c>
      <c r="H5" s="248"/>
      <c r="I5" s="249"/>
      <c r="J5" s="249"/>
      <c r="K5" s="249"/>
      <c r="L5" s="249"/>
      <c r="M5" s="249"/>
      <c r="N5" s="250"/>
    </row>
    <row r="6" spans="2:15" ht="17.399999999999999">
      <c r="B6" s="95" t="s">
        <v>18</v>
      </c>
      <c r="C6" s="95"/>
      <c r="D6" s="96">
        <f>E6+F6</f>
        <v>7000000</v>
      </c>
      <c r="E6" s="97">
        <f>SUM(E7:E13)</f>
        <v>3500000</v>
      </c>
      <c r="F6" s="98">
        <f>SUM(F15:F20)</f>
        <v>3500000</v>
      </c>
      <c r="G6" s="194"/>
      <c r="H6" s="97"/>
      <c r="I6" s="97"/>
      <c r="J6" s="97"/>
      <c r="K6" s="97"/>
      <c r="L6" s="97"/>
      <c r="M6" s="97"/>
      <c r="N6" s="99"/>
    </row>
    <row r="7" spans="2:15" ht="17.399999999999999">
      <c r="B7" s="37"/>
      <c r="C7" s="37" t="s">
        <v>20</v>
      </c>
      <c r="D7" s="35"/>
      <c r="E7" s="25"/>
      <c r="F7" s="42"/>
      <c r="G7" s="58"/>
      <c r="H7" s="38"/>
      <c r="I7" s="39"/>
      <c r="J7" s="25"/>
      <c r="K7" s="40"/>
      <c r="L7" s="40"/>
      <c r="M7" s="25"/>
      <c r="N7" s="41"/>
    </row>
    <row r="8" spans="2:15" ht="17.399999999999999">
      <c r="B8" s="57"/>
      <c r="C8" s="57" t="s">
        <v>128</v>
      </c>
      <c r="D8" s="35"/>
      <c r="E8" s="42">
        <f>ROUNDDOWN(H8*J8,0)</f>
        <v>2000000</v>
      </c>
      <c r="F8" s="42"/>
      <c r="G8" s="58"/>
      <c r="H8" s="38">
        <v>20000</v>
      </c>
      <c r="I8" s="39" t="s">
        <v>129</v>
      </c>
      <c r="J8" s="65">
        <v>100</v>
      </c>
      <c r="K8" s="40" t="s">
        <v>130</v>
      </c>
      <c r="L8" s="40"/>
      <c r="M8" s="40"/>
      <c r="N8" s="41"/>
      <c r="O8" s="179" t="s">
        <v>131</v>
      </c>
    </row>
    <row r="9" spans="2:15" ht="17.399999999999999">
      <c r="B9" s="57"/>
      <c r="C9" s="57" t="s">
        <v>132</v>
      </c>
      <c r="D9" s="35"/>
      <c r="E9" s="42">
        <f t="shared" ref="E9:E10" si="0">ROUNDDOWN(H9*J9,0)</f>
        <v>1000000</v>
      </c>
      <c r="F9" s="42"/>
      <c r="G9" s="58"/>
      <c r="H9" s="38">
        <v>10000</v>
      </c>
      <c r="I9" s="39" t="s">
        <v>129</v>
      </c>
      <c r="J9" s="65">
        <v>100</v>
      </c>
      <c r="K9" s="40" t="s">
        <v>130</v>
      </c>
      <c r="L9" s="40"/>
      <c r="M9" s="40"/>
      <c r="N9" s="41"/>
    </row>
    <row r="10" spans="2:15" ht="17.399999999999999">
      <c r="B10" s="57"/>
      <c r="C10" s="57" t="s">
        <v>133</v>
      </c>
      <c r="D10" s="35"/>
      <c r="E10" s="42">
        <f t="shared" si="0"/>
        <v>500000</v>
      </c>
      <c r="F10" s="42"/>
      <c r="G10" s="58"/>
      <c r="H10" s="38">
        <v>5000</v>
      </c>
      <c r="I10" s="39" t="s">
        <v>129</v>
      </c>
      <c r="J10" s="65">
        <v>100</v>
      </c>
      <c r="K10" s="40" t="s">
        <v>130</v>
      </c>
      <c r="L10" s="40"/>
      <c r="M10" s="40"/>
      <c r="N10" s="41"/>
    </row>
    <row r="11" spans="2:15" ht="17.399999999999999">
      <c r="B11" s="57"/>
      <c r="C11" s="57"/>
      <c r="D11" s="35"/>
      <c r="E11" s="42"/>
      <c r="F11" s="49"/>
      <c r="G11" s="59"/>
      <c r="H11" s="38"/>
      <c r="I11" s="39" t="s">
        <v>129</v>
      </c>
      <c r="J11" s="65"/>
      <c r="K11" s="40" t="s">
        <v>130</v>
      </c>
      <c r="L11" s="40"/>
      <c r="M11" s="40"/>
      <c r="N11" s="41"/>
    </row>
    <row r="12" spans="2:15" ht="17.399999999999999">
      <c r="B12" s="57"/>
      <c r="C12" s="57"/>
      <c r="D12" s="35"/>
      <c r="E12" s="42"/>
      <c r="F12" s="42"/>
      <c r="G12" s="58"/>
      <c r="H12" s="38"/>
      <c r="I12" s="39" t="s">
        <v>129</v>
      </c>
      <c r="J12" s="65"/>
      <c r="K12" s="40" t="s">
        <v>130</v>
      </c>
      <c r="L12" s="40"/>
      <c r="M12" s="40"/>
      <c r="N12" s="41"/>
    </row>
    <row r="13" spans="2:15" ht="17.399999999999999">
      <c r="B13" s="57"/>
      <c r="C13" s="57"/>
      <c r="D13" s="35"/>
      <c r="E13" s="42"/>
      <c r="F13" s="49"/>
      <c r="G13" s="59"/>
      <c r="H13" s="38"/>
      <c r="I13" s="39"/>
      <c r="J13" s="65"/>
      <c r="K13" s="40"/>
      <c r="L13" s="40"/>
      <c r="M13" s="40"/>
      <c r="N13" s="41"/>
    </row>
    <row r="14" spans="2:15" ht="17.399999999999999">
      <c r="B14" s="37"/>
      <c r="C14" s="37" t="s">
        <v>24</v>
      </c>
      <c r="D14" s="35"/>
      <c r="E14" s="25"/>
      <c r="F14" s="49"/>
      <c r="G14" s="59"/>
      <c r="H14" s="38"/>
      <c r="I14" s="39"/>
      <c r="J14" s="65"/>
      <c r="K14" s="40"/>
      <c r="L14" s="40"/>
      <c r="M14" s="40"/>
      <c r="N14" s="41"/>
    </row>
    <row r="15" spans="2:15" ht="17.399999999999999">
      <c r="B15" s="57"/>
      <c r="C15" s="57" t="s">
        <v>128</v>
      </c>
      <c r="D15" s="35"/>
      <c r="E15" s="42"/>
      <c r="F15" s="49">
        <f>ROUNDDOWN(H15*J15,0)</f>
        <v>2000000</v>
      </c>
      <c r="G15" s="59"/>
      <c r="H15" s="38">
        <v>20000</v>
      </c>
      <c r="I15" s="39" t="s">
        <v>129</v>
      </c>
      <c r="J15" s="65">
        <v>100</v>
      </c>
      <c r="K15" s="40" t="s">
        <v>130</v>
      </c>
      <c r="L15" s="40"/>
      <c r="M15" s="40"/>
      <c r="N15" s="41"/>
    </row>
    <row r="16" spans="2:15" ht="17.399999999999999">
      <c r="B16" s="57"/>
      <c r="C16" s="57" t="s">
        <v>132</v>
      </c>
      <c r="D16" s="35"/>
      <c r="E16" s="42"/>
      <c r="F16" s="49">
        <f t="shared" ref="F16:F17" si="1">ROUNDDOWN(H16*J16,0)</f>
        <v>1000000</v>
      </c>
      <c r="G16" s="58"/>
      <c r="H16" s="38">
        <v>10000</v>
      </c>
      <c r="I16" s="39" t="s">
        <v>129</v>
      </c>
      <c r="J16" s="65">
        <v>100</v>
      </c>
      <c r="K16" s="40" t="s">
        <v>130</v>
      </c>
      <c r="L16" s="40"/>
      <c r="M16" s="40"/>
      <c r="N16" s="41"/>
    </row>
    <row r="17" spans="2:19" ht="17.399999999999999">
      <c r="B17" s="57"/>
      <c r="C17" s="57" t="s">
        <v>133</v>
      </c>
      <c r="D17" s="35"/>
      <c r="E17" s="42"/>
      <c r="F17" s="49">
        <f t="shared" si="1"/>
        <v>500000</v>
      </c>
      <c r="G17" s="58"/>
      <c r="H17" s="38">
        <v>5000</v>
      </c>
      <c r="I17" s="39" t="s">
        <v>129</v>
      </c>
      <c r="J17" s="65">
        <v>100</v>
      </c>
      <c r="K17" s="40" t="s">
        <v>130</v>
      </c>
      <c r="L17" s="40"/>
      <c r="M17" s="40"/>
      <c r="N17" s="41"/>
    </row>
    <row r="18" spans="2:19" ht="17.399999999999999">
      <c r="B18" s="57"/>
      <c r="C18" s="57"/>
      <c r="D18" s="35"/>
      <c r="E18" s="25"/>
      <c r="F18" s="42"/>
      <c r="G18" s="58"/>
      <c r="H18" s="38"/>
      <c r="I18" s="39" t="s">
        <v>129</v>
      </c>
      <c r="J18" s="65"/>
      <c r="K18" s="40" t="s">
        <v>130</v>
      </c>
      <c r="L18" s="40"/>
      <c r="M18" s="40"/>
      <c r="N18" s="41"/>
    </row>
    <row r="19" spans="2:19" ht="17.399999999999999">
      <c r="B19" s="57"/>
      <c r="C19" s="57"/>
      <c r="D19" s="35"/>
      <c r="E19" s="25"/>
      <c r="F19" s="49"/>
      <c r="G19" s="59"/>
      <c r="H19" s="38"/>
      <c r="I19" s="39" t="s">
        <v>129</v>
      </c>
      <c r="J19" s="65"/>
      <c r="K19" s="40" t="s">
        <v>130</v>
      </c>
      <c r="L19" s="40"/>
      <c r="M19" s="40"/>
      <c r="N19" s="41"/>
    </row>
    <row r="20" spans="2:19" ht="17.399999999999999">
      <c r="B20" s="57"/>
      <c r="C20" s="57"/>
      <c r="D20" s="35"/>
      <c r="E20" s="25"/>
      <c r="F20" s="49"/>
      <c r="G20" s="59"/>
      <c r="H20" s="38"/>
      <c r="I20" s="39"/>
      <c r="J20" s="65"/>
      <c r="K20" s="40"/>
      <c r="L20" s="40"/>
      <c r="M20" s="40"/>
      <c r="N20" s="41"/>
    </row>
    <row r="21" spans="2:19" ht="17.399999999999999" collapsed="1">
      <c r="B21" s="76" t="s">
        <v>134</v>
      </c>
      <c r="C21" s="76"/>
      <c r="D21" s="77">
        <f>E21+F21</f>
        <v>3362000</v>
      </c>
      <c r="E21" s="78">
        <f>SUM(E22,E29,E35,E41,E47,E53,E59,E65)</f>
        <v>2000000</v>
      </c>
      <c r="F21" s="79">
        <f>SUM(F22,F29,F35,F41,F47,F53,F59,F65)</f>
        <v>1362000</v>
      </c>
      <c r="G21" s="197"/>
      <c r="H21" s="78"/>
      <c r="I21" s="81"/>
      <c r="J21" s="78"/>
      <c r="K21" s="81"/>
      <c r="L21" s="81"/>
      <c r="M21" s="78"/>
      <c r="N21" s="80"/>
    </row>
    <row r="22" spans="2:19" ht="17.399999999999999">
      <c r="B22" s="82" t="s">
        <v>135</v>
      </c>
      <c r="C22" s="82"/>
      <c r="D22" s="83">
        <f>E22+F22</f>
        <v>2010000</v>
      </c>
      <c r="E22" s="84">
        <f>SUM(E23:E28)</f>
        <v>1800000</v>
      </c>
      <c r="F22" s="85">
        <f>SUM(F23:F28)</f>
        <v>210000</v>
      </c>
      <c r="G22" s="73"/>
      <c r="H22" s="84"/>
      <c r="I22" s="87"/>
      <c r="J22" s="84"/>
      <c r="K22" s="87"/>
      <c r="L22" s="87"/>
      <c r="M22" s="84"/>
      <c r="N22" s="86"/>
    </row>
    <row r="23" spans="2:19" ht="17.399999999999999">
      <c r="B23" s="63"/>
      <c r="C23" s="183" t="s">
        <v>136</v>
      </c>
      <c r="D23" s="35"/>
      <c r="E23" s="25"/>
      <c r="F23" s="50"/>
      <c r="G23" s="184"/>
      <c r="H23" s="22"/>
      <c r="I23" s="40"/>
      <c r="J23" s="25"/>
      <c r="K23" s="40"/>
      <c r="L23" s="40"/>
      <c r="M23" s="25"/>
      <c r="N23" s="41"/>
      <c r="O23" s="244" t="s">
        <v>137</v>
      </c>
      <c r="P23" s="244"/>
      <c r="Q23" s="244"/>
      <c r="R23" s="244"/>
      <c r="S23" s="244"/>
    </row>
    <row r="24" spans="2:19" ht="17.399999999999999">
      <c r="B24" s="57"/>
      <c r="C24" s="57" t="s">
        <v>138</v>
      </c>
      <c r="D24" s="35"/>
      <c r="E24" s="25">
        <f>ROUNDDOWN(H24*J24,0)</f>
        <v>1800000</v>
      </c>
      <c r="F24" s="49"/>
      <c r="G24" s="59"/>
      <c r="H24" s="21">
        <v>300000</v>
      </c>
      <c r="I24" s="40" t="s">
        <v>129</v>
      </c>
      <c r="J24" s="25">
        <v>6</v>
      </c>
      <c r="K24" s="40" t="s">
        <v>139</v>
      </c>
      <c r="L24" s="40"/>
      <c r="M24" s="25"/>
      <c r="N24" s="41"/>
      <c r="O24" s="244"/>
      <c r="P24" s="244"/>
      <c r="Q24" s="244"/>
      <c r="R24" s="244"/>
      <c r="S24" s="244"/>
    </row>
    <row r="25" spans="2:19" ht="17.399999999999999">
      <c r="B25" s="57"/>
      <c r="C25" s="57" t="s">
        <v>140</v>
      </c>
      <c r="D25" s="35"/>
      <c r="E25" s="25"/>
      <c r="F25" s="49">
        <f>ROUNDDOWN(H25*J25,0)</f>
        <v>60000</v>
      </c>
      <c r="G25" s="59"/>
      <c r="H25" s="38">
        <v>10000</v>
      </c>
      <c r="I25" s="40" t="s">
        <v>129</v>
      </c>
      <c r="J25" s="25">
        <v>6</v>
      </c>
      <c r="K25" s="40" t="s">
        <v>139</v>
      </c>
      <c r="L25" s="40"/>
      <c r="M25" s="25"/>
      <c r="N25" s="41"/>
      <c r="O25" s="244"/>
      <c r="P25" s="244"/>
      <c r="Q25" s="244"/>
      <c r="R25" s="244"/>
      <c r="S25" s="244"/>
    </row>
    <row r="26" spans="2:19" ht="17.399999999999999">
      <c r="B26" s="37"/>
      <c r="C26" s="37" t="s">
        <v>141</v>
      </c>
      <c r="D26" s="35"/>
      <c r="E26" s="25"/>
      <c r="F26" s="49"/>
      <c r="G26" s="59"/>
      <c r="N26" s="41"/>
      <c r="O26" s="179" t="s">
        <v>142</v>
      </c>
    </row>
    <row r="27" spans="2:19" ht="17.399999999999999">
      <c r="B27" s="37"/>
      <c r="C27" s="57" t="s">
        <v>143</v>
      </c>
      <c r="D27" s="35"/>
      <c r="E27" s="25"/>
      <c r="F27" s="49">
        <f>ROUNDDOWN(H27*J27,0)</f>
        <v>150000</v>
      </c>
      <c r="G27" s="59"/>
      <c r="H27" s="38">
        <v>50000</v>
      </c>
      <c r="I27" s="40" t="s">
        <v>129</v>
      </c>
      <c r="J27" s="25">
        <v>3</v>
      </c>
      <c r="K27" s="40" t="s">
        <v>139</v>
      </c>
      <c r="L27" s="40"/>
      <c r="M27" s="25"/>
      <c r="N27" s="41"/>
    </row>
    <row r="28" spans="2:19" ht="17.399999999999999" collapsed="1">
      <c r="B28" s="43"/>
      <c r="C28" s="43"/>
      <c r="D28" s="36"/>
      <c r="E28" s="25"/>
      <c r="F28" s="51"/>
      <c r="G28" s="72"/>
      <c r="H28" s="44"/>
      <c r="I28" s="45"/>
      <c r="J28" s="46"/>
      <c r="K28" s="47"/>
      <c r="L28" s="47"/>
      <c r="M28" s="46"/>
      <c r="N28" s="48"/>
    </row>
    <row r="29" spans="2:19" ht="17.399999999999999">
      <c r="B29" s="88" t="s">
        <v>144</v>
      </c>
      <c r="C29" s="88"/>
      <c r="D29" s="89">
        <f>E29+F29</f>
        <v>200000</v>
      </c>
      <c r="E29" s="90">
        <f>SUM(E30:E34)</f>
        <v>0</v>
      </c>
      <c r="F29" s="91">
        <f t="shared" ref="F29" si="2">SUM(F30:F34)</f>
        <v>200000</v>
      </c>
      <c r="G29" s="74"/>
      <c r="H29" s="90"/>
      <c r="I29" s="93"/>
      <c r="J29" s="90"/>
      <c r="K29" s="93"/>
      <c r="L29" s="93"/>
      <c r="M29" s="90"/>
      <c r="N29" s="92"/>
    </row>
    <row r="30" spans="2:19" ht="17.399999999999999">
      <c r="B30" s="10"/>
      <c r="C30" s="10" t="s">
        <v>145</v>
      </c>
      <c r="D30" s="35"/>
      <c r="E30" s="17"/>
      <c r="F30" s="52">
        <f>ROUNDDOWN(H30*J30,0)</f>
        <v>200000</v>
      </c>
      <c r="G30" s="71"/>
      <c r="H30" s="19">
        <v>100000</v>
      </c>
      <c r="I30" s="16" t="s">
        <v>129</v>
      </c>
      <c r="J30" s="17">
        <v>2</v>
      </c>
      <c r="K30" s="16" t="s">
        <v>146</v>
      </c>
      <c r="L30" s="16"/>
      <c r="M30" s="17"/>
      <c r="N30" s="18"/>
    </row>
    <row r="31" spans="2:19" ht="17.399999999999999">
      <c r="B31" s="1"/>
      <c r="C31" s="1"/>
      <c r="D31" s="35"/>
      <c r="E31" s="3"/>
      <c r="F31" s="53"/>
      <c r="G31" s="59"/>
      <c r="H31" s="21"/>
      <c r="I31" s="4"/>
      <c r="J31" s="3"/>
      <c r="K31" s="4"/>
      <c r="L31" s="4"/>
      <c r="M31" s="38"/>
      <c r="N31" s="192"/>
    </row>
    <row r="32" spans="2:19" ht="17.399999999999999">
      <c r="B32" s="1"/>
      <c r="C32" s="1"/>
      <c r="D32" s="35"/>
      <c r="E32" s="3"/>
      <c r="F32" s="53"/>
      <c r="G32" s="59"/>
      <c r="H32" s="21"/>
      <c r="I32" s="4"/>
      <c r="J32" s="3"/>
      <c r="K32" s="4"/>
      <c r="L32" s="4"/>
      <c r="M32" s="3"/>
      <c r="N32" s="5"/>
    </row>
    <row r="33" spans="2:14" ht="17.399999999999999">
      <c r="B33" s="1"/>
      <c r="C33" s="1"/>
      <c r="D33" s="35"/>
      <c r="E33" s="3"/>
      <c r="F33" s="53"/>
      <c r="G33" s="59"/>
      <c r="H33" s="21"/>
      <c r="I33" s="4"/>
      <c r="J33" s="3"/>
      <c r="K33" s="4"/>
      <c r="L33" s="4"/>
      <c r="M33" s="3"/>
      <c r="N33" s="5"/>
    </row>
    <row r="34" spans="2:14" ht="17.399999999999999" collapsed="1">
      <c r="B34" s="1"/>
      <c r="C34" s="1"/>
      <c r="D34" s="36"/>
      <c r="E34" s="3"/>
      <c r="F34" s="53"/>
      <c r="G34" s="59"/>
      <c r="H34" s="2"/>
      <c r="I34" s="4"/>
      <c r="J34" s="3"/>
      <c r="K34" s="4"/>
      <c r="L34" s="4"/>
      <c r="M34" s="3"/>
      <c r="N34" s="5"/>
    </row>
    <row r="35" spans="2:14" ht="17.399999999999999">
      <c r="B35" s="88" t="s">
        <v>147</v>
      </c>
      <c r="C35" s="88"/>
      <c r="D35" s="94">
        <f>E35+F35</f>
        <v>160000</v>
      </c>
      <c r="E35" s="90">
        <f>SUM(E36:E40)</f>
        <v>0</v>
      </c>
      <c r="F35" s="91">
        <f>SUM(F36:F40)</f>
        <v>160000</v>
      </c>
      <c r="G35" s="74"/>
      <c r="H35" s="90"/>
      <c r="I35" s="93"/>
      <c r="J35" s="90"/>
      <c r="K35" s="93"/>
      <c r="L35" s="93"/>
      <c r="M35" s="90"/>
      <c r="N35" s="92"/>
    </row>
    <row r="36" spans="2:14" ht="17.399999999999999">
      <c r="B36" s="10"/>
      <c r="C36" s="10" t="s">
        <v>148</v>
      </c>
      <c r="D36" s="35"/>
      <c r="E36" s="17"/>
      <c r="F36" s="52">
        <f>ROUNDDOWN(H36*J36*M36,0)</f>
        <v>100000</v>
      </c>
      <c r="G36" s="71"/>
      <c r="H36" s="22">
        <v>10000</v>
      </c>
      <c r="I36" s="16" t="s">
        <v>129</v>
      </c>
      <c r="J36" s="70">
        <v>2</v>
      </c>
      <c r="K36" s="16" t="s">
        <v>149</v>
      </c>
      <c r="L36" s="16" t="s">
        <v>129</v>
      </c>
      <c r="M36" s="17">
        <v>5</v>
      </c>
      <c r="N36" s="18" t="s">
        <v>150</v>
      </c>
    </row>
    <row r="37" spans="2:14" ht="17.399999999999999">
      <c r="B37" s="1"/>
      <c r="C37" s="1" t="s">
        <v>151</v>
      </c>
      <c r="D37" s="35"/>
      <c r="E37" s="3"/>
      <c r="F37" s="53">
        <f t="shared" ref="F37" si="3">ROUNDDOWN(H37*J37,0)</f>
        <v>60000</v>
      </c>
      <c r="G37" s="59"/>
      <c r="H37" s="2">
        <v>30000</v>
      </c>
      <c r="I37" s="4" t="s">
        <v>129</v>
      </c>
      <c r="J37" s="3">
        <v>2</v>
      </c>
      <c r="K37" s="4" t="s">
        <v>146</v>
      </c>
      <c r="L37" s="4"/>
      <c r="M37" s="3"/>
      <c r="N37" s="5"/>
    </row>
    <row r="38" spans="2:14" ht="17.399999999999999">
      <c r="B38" s="1"/>
      <c r="C38" s="1"/>
      <c r="D38" s="35"/>
      <c r="E38" s="3"/>
      <c r="F38" s="53"/>
      <c r="G38" s="59"/>
      <c r="H38" s="2"/>
      <c r="I38" s="4"/>
      <c r="J38" s="3"/>
      <c r="K38" s="4"/>
      <c r="L38" s="4"/>
      <c r="M38" s="3"/>
      <c r="N38" s="5"/>
    </row>
    <row r="39" spans="2:14" ht="17.399999999999999">
      <c r="B39" s="1"/>
      <c r="C39" s="1"/>
      <c r="D39" s="35"/>
      <c r="E39" s="3"/>
      <c r="F39" s="53"/>
      <c r="G39" s="59"/>
      <c r="H39" s="2"/>
      <c r="I39" s="4"/>
      <c r="J39" s="3"/>
      <c r="K39" s="4"/>
      <c r="L39" s="4"/>
      <c r="M39" s="3"/>
      <c r="N39" s="5"/>
    </row>
    <row r="40" spans="2:14" ht="17.399999999999999" collapsed="1">
      <c r="B40" s="11"/>
      <c r="C40" s="11"/>
      <c r="D40" s="36"/>
      <c r="E40" s="13"/>
      <c r="F40" s="54"/>
      <c r="G40" s="72"/>
      <c r="H40" s="12"/>
      <c r="I40" s="14"/>
      <c r="J40" s="13"/>
      <c r="K40" s="14"/>
      <c r="L40" s="14"/>
      <c r="M40" s="13"/>
      <c r="N40" s="15"/>
    </row>
    <row r="41" spans="2:14" ht="17.399999999999999">
      <c r="B41" s="88" t="s">
        <v>152</v>
      </c>
      <c r="C41" s="88"/>
      <c r="D41" s="94">
        <f>E41+F41</f>
        <v>600000</v>
      </c>
      <c r="E41" s="90">
        <f>SUM(E42:E46)</f>
        <v>0</v>
      </c>
      <c r="F41" s="91">
        <f>SUM(F42:F46)</f>
        <v>600000</v>
      </c>
      <c r="G41" s="74"/>
      <c r="H41" s="90"/>
      <c r="I41" s="93"/>
      <c r="J41" s="90"/>
      <c r="K41" s="93"/>
      <c r="L41" s="93"/>
      <c r="M41" s="90"/>
      <c r="N41" s="92"/>
    </row>
    <row r="42" spans="2:14" ht="17.399999999999999">
      <c r="B42" s="178" t="s">
        <v>153</v>
      </c>
      <c r="C42" s="10" t="s">
        <v>154</v>
      </c>
      <c r="D42" s="35"/>
      <c r="E42" s="17"/>
      <c r="F42" s="52">
        <f t="shared" ref="F42" si="4">ROUNDDOWN(H42*J42,0)</f>
        <v>600000</v>
      </c>
      <c r="G42" s="71"/>
      <c r="H42" s="22">
        <v>100000</v>
      </c>
      <c r="I42" s="16" t="s">
        <v>129</v>
      </c>
      <c r="J42" s="17">
        <v>6</v>
      </c>
      <c r="K42" s="16" t="s">
        <v>155</v>
      </c>
      <c r="L42" s="16"/>
      <c r="M42" s="17"/>
      <c r="N42" s="18"/>
    </row>
    <row r="43" spans="2:14" ht="17.399999999999999">
      <c r="B43" s="1"/>
      <c r="C43" s="1"/>
      <c r="D43" s="35"/>
      <c r="E43" s="3"/>
      <c r="F43" s="53"/>
      <c r="G43" s="59"/>
      <c r="H43" s="2"/>
      <c r="I43" s="4"/>
      <c r="J43" s="3"/>
      <c r="K43" s="4"/>
      <c r="L43" s="4"/>
      <c r="M43" s="3"/>
      <c r="N43" s="5"/>
    </row>
    <row r="44" spans="2:14" ht="17.399999999999999">
      <c r="B44" s="1"/>
      <c r="C44" s="1"/>
      <c r="D44" s="35"/>
      <c r="E44" s="3"/>
      <c r="F44" s="53"/>
      <c r="G44" s="59"/>
      <c r="H44" s="2"/>
      <c r="I44" s="4"/>
      <c r="J44" s="3"/>
      <c r="K44" s="4"/>
      <c r="L44" s="4"/>
      <c r="M44" s="3"/>
      <c r="N44" s="5"/>
    </row>
    <row r="45" spans="2:14" ht="17.399999999999999">
      <c r="B45" s="1"/>
      <c r="C45" s="1"/>
      <c r="D45" s="35"/>
      <c r="E45" s="3"/>
      <c r="F45" s="53"/>
      <c r="G45" s="59"/>
      <c r="H45" s="2"/>
      <c r="I45" s="4"/>
      <c r="J45" s="3"/>
      <c r="K45" s="4"/>
      <c r="L45" s="4"/>
      <c r="M45" s="3"/>
      <c r="N45" s="5"/>
    </row>
    <row r="46" spans="2:14" ht="17.399999999999999" collapsed="1">
      <c r="B46" s="11"/>
      <c r="C46" s="11"/>
      <c r="D46" s="36"/>
      <c r="E46" s="13"/>
      <c r="F46" s="54"/>
      <c r="G46" s="72"/>
      <c r="H46" s="12"/>
      <c r="I46" s="14"/>
      <c r="J46" s="13"/>
      <c r="K46" s="14"/>
      <c r="L46" s="14"/>
      <c r="M46" s="13"/>
      <c r="N46" s="15"/>
    </row>
    <row r="47" spans="2:14" ht="17.399999999999999">
      <c r="B47" s="88" t="s">
        <v>156</v>
      </c>
      <c r="C47" s="88"/>
      <c r="D47" s="94">
        <f>E47+F47</f>
        <v>100000</v>
      </c>
      <c r="E47" s="90">
        <f>SUM(E48:E52)</f>
        <v>0</v>
      </c>
      <c r="F47" s="91">
        <f>SUM(F48:F52)</f>
        <v>100000</v>
      </c>
      <c r="G47" s="74"/>
      <c r="H47" s="90"/>
      <c r="I47" s="93"/>
      <c r="J47" s="90"/>
      <c r="K47" s="93"/>
      <c r="L47" s="93"/>
      <c r="M47" s="90"/>
      <c r="N47" s="92"/>
    </row>
    <row r="48" spans="2:14" ht="17.399999999999999">
      <c r="B48" s="10"/>
      <c r="C48" s="10" t="s">
        <v>157</v>
      </c>
      <c r="D48" s="35"/>
      <c r="E48" s="17"/>
      <c r="F48" s="52">
        <f t="shared" ref="F48" si="5">ROUNDDOWN(H48*J48,0)</f>
        <v>100000</v>
      </c>
      <c r="G48" s="71"/>
      <c r="H48" s="22">
        <v>10000</v>
      </c>
      <c r="I48" s="16" t="s">
        <v>129</v>
      </c>
      <c r="J48" s="17">
        <v>10</v>
      </c>
      <c r="K48" s="16" t="s">
        <v>158</v>
      </c>
      <c r="L48" s="16"/>
      <c r="M48" s="17"/>
      <c r="N48" s="18"/>
    </row>
    <row r="49" spans="2:14" ht="17.399999999999999">
      <c r="B49" s="1"/>
      <c r="C49" s="1"/>
      <c r="D49" s="35"/>
      <c r="E49" s="3"/>
      <c r="F49" s="53"/>
      <c r="G49" s="59"/>
      <c r="H49" s="2"/>
      <c r="I49" s="4"/>
      <c r="J49" s="3"/>
      <c r="K49" s="4"/>
      <c r="L49" s="4"/>
      <c r="M49" s="3"/>
      <c r="N49" s="5"/>
    </row>
    <row r="50" spans="2:14" ht="17.399999999999999">
      <c r="B50" s="1"/>
      <c r="C50" s="1"/>
      <c r="D50" s="35"/>
      <c r="E50" s="3"/>
      <c r="F50" s="53"/>
      <c r="G50" s="59"/>
      <c r="H50" s="2"/>
      <c r="I50" s="4"/>
      <c r="J50" s="3"/>
      <c r="K50" s="4"/>
      <c r="L50" s="4"/>
      <c r="M50" s="3"/>
      <c r="N50" s="5"/>
    </row>
    <row r="51" spans="2:14" ht="17.399999999999999">
      <c r="B51" s="1"/>
      <c r="C51" s="1"/>
      <c r="D51" s="35"/>
      <c r="E51" s="3"/>
      <c r="F51" s="53"/>
      <c r="G51" s="59"/>
      <c r="H51" s="2"/>
      <c r="I51" s="4"/>
      <c r="J51" s="3"/>
      <c r="K51" s="4"/>
      <c r="L51" s="4"/>
      <c r="M51" s="3"/>
      <c r="N51" s="5"/>
    </row>
    <row r="52" spans="2:14" ht="17.399999999999999" collapsed="1">
      <c r="B52" s="11"/>
      <c r="C52" s="11"/>
      <c r="D52" s="36"/>
      <c r="E52" s="13"/>
      <c r="F52" s="54"/>
      <c r="G52" s="72"/>
      <c r="H52" s="12"/>
      <c r="I52" s="14"/>
      <c r="J52" s="13"/>
      <c r="K52" s="14"/>
      <c r="L52" s="14"/>
      <c r="M52" s="13"/>
      <c r="N52" s="15"/>
    </row>
    <row r="53" spans="2:14" ht="17.399999999999999">
      <c r="B53" s="88" t="s">
        <v>159</v>
      </c>
      <c r="C53" s="88"/>
      <c r="D53" s="94">
        <f>E53+F53</f>
        <v>50000</v>
      </c>
      <c r="E53" s="90">
        <f>SUM(E54:E58)</f>
        <v>0</v>
      </c>
      <c r="F53" s="91">
        <f t="shared" ref="F53" si="6">SUM(F54:F58)</f>
        <v>50000</v>
      </c>
      <c r="G53" s="74"/>
      <c r="H53" s="90"/>
      <c r="I53" s="93"/>
      <c r="J53" s="90"/>
      <c r="K53" s="93"/>
      <c r="L53" s="93"/>
      <c r="M53" s="90"/>
      <c r="N53" s="92"/>
    </row>
    <row r="54" spans="2:14" ht="17.399999999999999">
      <c r="B54" s="10"/>
      <c r="C54" s="10" t="s">
        <v>160</v>
      </c>
      <c r="D54" s="35"/>
      <c r="E54" s="17"/>
      <c r="F54" s="52">
        <f t="shared" ref="F54" si="7">ROUNDDOWN(H54*J54,0)</f>
        <v>50000</v>
      </c>
      <c r="G54" s="71"/>
      <c r="H54" s="22">
        <v>1000</v>
      </c>
      <c r="I54" s="16" t="s">
        <v>129</v>
      </c>
      <c r="J54" s="17">
        <v>50</v>
      </c>
      <c r="K54" s="16" t="s">
        <v>161</v>
      </c>
      <c r="L54" s="16"/>
      <c r="M54" s="17"/>
      <c r="N54" s="18"/>
    </row>
    <row r="55" spans="2:14" ht="17.399999999999999">
      <c r="B55" s="1"/>
      <c r="C55" s="1"/>
      <c r="D55" s="35"/>
      <c r="E55" s="3"/>
      <c r="F55" s="53"/>
      <c r="G55" s="59"/>
      <c r="H55" s="2"/>
      <c r="I55" s="4"/>
      <c r="J55" s="3"/>
      <c r="K55" s="4"/>
      <c r="L55" s="4"/>
      <c r="M55" s="3"/>
      <c r="N55" s="5"/>
    </row>
    <row r="56" spans="2:14" ht="17.399999999999999">
      <c r="B56" s="1"/>
      <c r="C56" s="1"/>
      <c r="D56" s="35"/>
      <c r="E56" s="3"/>
      <c r="F56" s="53"/>
      <c r="G56" s="59"/>
      <c r="H56" s="2"/>
      <c r="I56" s="4"/>
      <c r="J56" s="3"/>
      <c r="K56" s="4"/>
      <c r="L56" s="4"/>
      <c r="M56" s="3"/>
      <c r="N56" s="5"/>
    </row>
    <row r="57" spans="2:14" ht="17.399999999999999">
      <c r="B57" s="1"/>
      <c r="C57" s="1"/>
      <c r="D57" s="35"/>
      <c r="E57" s="3"/>
      <c r="F57" s="53"/>
      <c r="G57" s="59"/>
      <c r="H57" s="2"/>
      <c r="I57" s="4"/>
      <c r="J57" s="3"/>
      <c r="K57" s="4"/>
      <c r="L57" s="4"/>
      <c r="M57" s="3"/>
      <c r="N57" s="5"/>
    </row>
    <row r="58" spans="2:14" ht="17.399999999999999" collapsed="1">
      <c r="B58" s="11"/>
      <c r="C58" s="11"/>
      <c r="D58" s="36"/>
      <c r="E58" s="13"/>
      <c r="F58" s="54"/>
      <c r="G58" s="72"/>
      <c r="H58" s="12"/>
      <c r="I58" s="14"/>
      <c r="J58" s="13"/>
      <c r="K58" s="14"/>
      <c r="L58" s="14"/>
      <c r="M58" s="13"/>
      <c r="N58" s="15"/>
    </row>
    <row r="59" spans="2:14" ht="17.399999999999999">
      <c r="B59" s="88" t="s">
        <v>162</v>
      </c>
      <c r="C59" s="88"/>
      <c r="D59" s="94">
        <f>E59+F59</f>
        <v>32000</v>
      </c>
      <c r="E59" s="90">
        <f>SUM(E60:E64)</f>
        <v>0</v>
      </c>
      <c r="F59" s="91">
        <f t="shared" ref="F59" si="8">SUM(F60:F64)</f>
        <v>32000</v>
      </c>
      <c r="G59" s="74"/>
      <c r="H59" s="90"/>
      <c r="I59" s="93"/>
      <c r="J59" s="90"/>
      <c r="K59" s="93"/>
      <c r="L59" s="93"/>
      <c r="M59" s="90"/>
      <c r="N59" s="92"/>
    </row>
    <row r="60" spans="2:14" ht="17.399999999999999">
      <c r="B60" s="10"/>
      <c r="C60" s="10" t="s">
        <v>163</v>
      </c>
      <c r="D60" s="35"/>
      <c r="E60" s="17"/>
      <c r="F60" s="52">
        <f>ROUNDDOWN(H60*J60*M60,0)</f>
        <v>32000</v>
      </c>
      <c r="G60" s="71"/>
      <c r="H60" s="22">
        <v>2000</v>
      </c>
      <c r="I60" s="16" t="s">
        <v>129</v>
      </c>
      <c r="J60" s="17">
        <v>8</v>
      </c>
      <c r="K60" s="16" t="s">
        <v>149</v>
      </c>
      <c r="L60" s="16" t="s">
        <v>129</v>
      </c>
      <c r="M60" s="17">
        <v>2</v>
      </c>
      <c r="N60" s="18" t="s">
        <v>164</v>
      </c>
    </row>
    <row r="61" spans="2:14" ht="17.399999999999999">
      <c r="B61" s="1"/>
      <c r="C61" s="1"/>
      <c r="D61" s="35"/>
      <c r="E61" s="3"/>
      <c r="F61" s="53"/>
      <c r="G61" s="59"/>
      <c r="H61" s="2"/>
      <c r="I61" s="4"/>
      <c r="J61" s="3"/>
      <c r="K61" s="4"/>
      <c r="L61" s="4"/>
      <c r="M61" s="3"/>
      <c r="N61" s="5"/>
    </row>
    <row r="62" spans="2:14" ht="17.399999999999999">
      <c r="B62" s="1"/>
      <c r="C62" s="1"/>
      <c r="D62" s="35"/>
      <c r="E62" s="3"/>
      <c r="F62" s="53"/>
      <c r="G62" s="59"/>
      <c r="H62" s="2"/>
      <c r="I62" s="4"/>
      <c r="J62" s="3"/>
      <c r="K62" s="4"/>
      <c r="L62" s="4"/>
      <c r="M62" s="3"/>
      <c r="N62" s="5"/>
    </row>
    <row r="63" spans="2:14" ht="17.399999999999999">
      <c r="B63" s="1"/>
      <c r="C63" s="1"/>
      <c r="D63" s="35"/>
      <c r="E63" s="3"/>
      <c r="F63" s="53"/>
      <c r="G63" s="59"/>
      <c r="H63" s="2"/>
      <c r="I63" s="4"/>
      <c r="J63" s="3"/>
      <c r="K63" s="4"/>
      <c r="L63" s="4"/>
      <c r="M63" s="3"/>
      <c r="N63" s="5"/>
    </row>
    <row r="64" spans="2:14" ht="17.399999999999999" collapsed="1">
      <c r="B64" s="11"/>
      <c r="C64" s="11"/>
      <c r="D64" s="36"/>
      <c r="E64" s="13"/>
      <c r="F64" s="54"/>
      <c r="G64" s="72"/>
      <c r="H64" s="12"/>
      <c r="I64" s="14"/>
      <c r="J64" s="13"/>
      <c r="K64" s="14"/>
      <c r="L64" s="14"/>
      <c r="M64" s="13"/>
      <c r="N64" s="15"/>
    </row>
    <row r="65" spans="2:14" ht="17.399999999999999">
      <c r="B65" s="88" t="s">
        <v>165</v>
      </c>
      <c r="C65" s="88"/>
      <c r="D65" s="94">
        <f>E65+F65</f>
        <v>210000</v>
      </c>
      <c r="E65" s="90">
        <f>SUM(E66:E70)</f>
        <v>200000</v>
      </c>
      <c r="F65" s="91">
        <f t="shared" ref="F65" si="9">SUM(F66:F70)</f>
        <v>10000</v>
      </c>
      <c r="G65" s="74"/>
      <c r="H65" s="90"/>
      <c r="I65" s="93"/>
      <c r="J65" s="90"/>
      <c r="K65" s="93"/>
      <c r="L65" s="93"/>
      <c r="M65" s="90"/>
      <c r="N65" s="92"/>
    </row>
    <row r="66" spans="2:14" ht="17.399999999999999">
      <c r="B66" s="10"/>
      <c r="C66" s="10" t="s">
        <v>166</v>
      </c>
      <c r="D66" s="35"/>
      <c r="E66" s="17"/>
      <c r="F66" s="52">
        <f t="shared" ref="F66" si="10">ROUNDDOWN(H66*J66,0)</f>
        <v>10000</v>
      </c>
      <c r="G66" s="71"/>
      <c r="H66" s="19">
        <v>1000</v>
      </c>
      <c r="I66" s="16" t="s">
        <v>129</v>
      </c>
      <c r="J66" s="17">
        <v>10</v>
      </c>
      <c r="K66" s="16" t="s">
        <v>167</v>
      </c>
      <c r="L66" s="16"/>
      <c r="M66" s="17"/>
      <c r="N66" s="18"/>
    </row>
    <row r="67" spans="2:14" ht="17.399999999999999">
      <c r="B67" s="1"/>
      <c r="C67" s="1" t="s">
        <v>168</v>
      </c>
      <c r="D67" s="35"/>
      <c r="E67" s="3">
        <f>ROUNDDOWN(H67*J67,0)</f>
        <v>200000</v>
      </c>
      <c r="F67" s="53"/>
      <c r="G67" s="59"/>
      <c r="H67" s="2">
        <v>20000</v>
      </c>
      <c r="I67" s="4" t="s">
        <v>129</v>
      </c>
      <c r="J67" s="3">
        <v>10</v>
      </c>
      <c r="K67" s="4" t="s">
        <v>169</v>
      </c>
      <c r="L67" s="4"/>
      <c r="M67" s="3"/>
      <c r="N67" s="5"/>
    </row>
    <row r="68" spans="2:14" ht="17.399999999999999">
      <c r="B68" s="1"/>
      <c r="C68" s="1"/>
      <c r="D68" s="35"/>
      <c r="E68" s="3"/>
      <c r="F68" s="53"/>
      <c r="G68" s="59"/>
      <c r="H68" s="2"/>
      <c r="I68" s="4"/>
      <c r="J68" s="3"/>
      <c r="K68" s="4"/>
      <c r="L68" s="4"/>
      <c r="M68" s="3"/>
      <c r="N68" s="5"/>
    </row>
    <row r="69" spans="2:14" ht="17.399999999999999">
      <c r="B69" s="1"/>
      <c r="C69" s="1"/>
      <c r="D69" s="35"/>
      <c r="E69" s="3"/>
      <c r="F69" s="53"/>
      <c r="G69" s="59"/>
      <c r="H69" s="2"/>
      <c r="I69" s="4"/>
      <c r="J69" s="3"/>
      <c r="K69" s="4"/>
      <c r="L69" s="4"/>
      <c r="M69" s="3"/>
      <c r="N69" s="5"/>
    </row>
    <row r="70" spans="2:14" ht="17.399999999999999">
      <c r="B70" s="20"/>
      <c r="C70" s="20"/>
      <c r="D70" s="36"/>
      <c r="E70" s="7"/>
      <c r="F70" s="55"/>
      <c r="G70" s="75"/>
      <c r="H70" s="2"/>
      <c r="I70" s="8"/>
      <c r="J70" s="7"/>
      <c r="K70" s="8"/>
      <c r="L70" s="8"/>
      <c r="M70" s="7"/>
      <c r="N70" s="9"/>
    </row>
    <row r="71" spans="2:14" ht="17.399999999999999">
      <c r="B71" s="100" t="s">
        <v>170</v>
      </c>
      <c r="C71" s="100"/>
      <c r="D71" s="101">
        <f>E71+F71</f>
        <v>2500000</v>
      </c>
      <c r="E71" s="102">
        <f>SUM(E72,E78)</f>
        <v>1000000</v>
      </c>
      <c r="F71" s="103">
        <f>SUM(F72,F78)</f>
        <v>1500000</v>
      </c>
      <c r="G71" s="196"/>
      <c r="H71" s="102"/>
      <c r="I71" s="105"/>
      <c r="J71" s="102"/>
      <c r="K71" s="105"/>
      <c r="L71" s="105"/>
      <c r="M71" s="102"/>
      <c r="N71" s="104"/>
    </row>
    <row r="72" spans="2:14" ht="17.399999999999999">
      <c r="B72" s="112" t="s">
        <v>171</v>
      </c>
      <c r="C72" s="112"/>
      <c r="D72" s="107">
        <f>E72+F72</f>
        <v>2000000</v>
      </c>
      <c r="E72" s="108">
        <f>SUM(E73:E77)</f>
        <v>1000000</v>
      </c>
      <c r="F72" s="109">
        <f t="shared" ref="F72" si="11">SUM(F73:F77)</f>
        <v>1000000</v>
      </c>
      <c r="G72" s="74"/>
      <c r="H72" s="108"/>
      <c r="I72" s="111"/>
      <c r="J72" s="108"/>
      <c r="K72" s="111"/>
      <c r="L72" s="111"/>
      <c r="M72" s="108"/>
      <c r="N72" s="110"/>
    </row>
    <row r="73" spans="2:14" ht="17.399999999999999">
      <c r="B73" s="1"/>
      <c r="C73" s="1" t="s">
        <v>172</v>
      </c>
      <c r="D73" s="35"/>
      <c r="E73" s="3"/>
      <c r="F73" s="52">
        <f t="shared" ref="F73" si="12">ROUNDDOWN(H73*J73,0)</f>
        <v>1000000</v>
      </c>
      <c r="G73" s="59"/>
      <c r="H73" s="21">
        <v>1000000</v>
      </c>
      <c r="I73" s="4" t="s">
        <v>129</v>
      </c>
      <c r="J73" s="3">
        <v>1</v>
      </c>
      <c r="K73" s="4" t="s">
        <v>173</v>
      </c>
      <c r="L73" s="4"/>
      <c r="M73" s="3"/>
      <c r="N73" s="5"/>
    </row>
    <row r="74" spans="2:14" ht="17.399999999999999">
      <c r="B74" s="1"/>
      <c r="C74" s="1" t="s">
        <v>174</v>
      </c>
      <c r="D74" s="35"/>
      <c r="E74" s="3">
        <f>ROUNDDOWN(H74*J74,0)</f>
        <v>1000000</v>
      </c>
      <c r="F74" s="53"/>
      <c r="G74" s="59"/>
      <c r="H74" s="21">
        <v>1000000</v>
      </c>
      <c r="I74" s="4" t="s">
        <v>129</v>
      </c>
      <c r="J74" s="3">
        <v>1</v>
      </c>
      <c r="K74" s="4" t="s">
        <v>173</v>
      </c>
      <c r="L74" s="4"/>
      <c r="M74" s="3"/>
      <c r="N74" s="5"/>
    </row>
    <row r="75" spans="2:14" ht="17.399999999999999">
      <c r="B75" s="1"/>
      <c r="C75" s="1"/>
      <c r="D75" s="35"/>
      <c r="E75" s="3"/>
      <c r="F75" s="53"/>
      <c r="G75" s="59"/>
      <c r="H75" s="2"/>
      <c r="I75" s="4"/>
      <c r="J75" s="3"/>
      <c r="K75" s="4"/>
      <c r="L75" s="4"/>
      <c r="M75" s="3"/>
      <c r="N75" s="5"/>
    </row>
    <row r="76" spans="2:14" ht="17.399999999999999">
      <c r="B76" s="1"/>
      <c r="C76" s="1"/>
      <c r="D76" s="35"/>
      <c r="E76" s="3"/>
      <c r="F76" s="53"/>
      <c r="G76" s="59"/>
      <c r="H76" s="2"/>
      <c r="I76" s="4"/>
      <c r="J76" s="3"/>
      <c r="K76" s="4"/>
      <c r="L76" s="4"/>
      <c r="M76" s="3"/>
      <c r="N76" s="5"/>
    </row>
    <row r="77" spans="2:14" ht="17.399999999999999" collapsed="1">
      <c r="B77" s="1"/>
      <c r="C77" s="1"/>
      <c r="D77" s="35"/>
      <c r="E77" s="3"/>
      <c r="F77" s="53"/>
      <c r="G77" s="59"/>
      <c r="H77" s="2"/>
      <c r="I77" s="4"/>
      <c r="J77" s="3"/>
      <c r="K77" s="4"/>
      <c r="L77" s="4"/>
      <c r="M77" s="3"/>
      <c r="N77" s="5"/>
    </row>
    <row r="78" spans="2:14" ht="17.399999999999999">
      <c r="B78" s="106" t="s">
        <v>175</v>
      </c>
      <c r="C78" s="106"/>
      <c r="D78" s="113">
        <f>E78+F78</f>
        <v>500000</v>
      </c>
      <c r="E78" s="108">
        <f>SUM(E79:E83)</f>
        <v>0</v>
      </c>
      <c r="F78" s="109">
        <f t="shared" ref="F78" si="13">SUM(F79:F83)</f>
        <v>500000</v>
      </c>
      <c r="G78" s="74"/>
      <c r="H78" s="114"/>
      <c r="I78" s="111"/>
      <c r="J78" s="108"/>
      <c r="K78" s="111"/>
      <c r="L78" s="111"/>
      <c r="M78" s="108"/>
      <c r="N78" s="110"/>
    </row>
    <row r="79" spans="2:14" ht="17.399999999999999">
      <c r="B79" s="10"/>
      <c r="C79" s="10" t="s">
        <v>176</v>
      </c>
      <c r="D79" s="35"/>
      <c r="E79" s="17"/>
      <c r="F79" s="52">
        <f t="shared" ref="F79" si="14">ROUNDDOWN(H79*J79,0)</f>
        <v>500000</v>
      </c>
      <c r="G79" s="71"/>
      <c r="H79" s="22">
        <v>500000</v>
      </c>
      <c r="I79" s="16" t="s">
        <v>129</v>
      </c>
      <c r="J79" s="17">
        <v>1</v>
      </c>
      <c r="K79" s="16" t="s">
        <v>173</v>
      </c>
      <c r="L79" s="16"/>
      <c r="M79" s="17"/>
      <c r="N79" s="18"/>
    </row>
    <row r="80" spans="2:14" ht="17.399999999999999">
      <c r="B80" s="1"/>
      <c r="C80" s="1"/>
      <c r="D80" s="35"/>
      <c r="E80" s="3"/>
      <c r="F80" s="53"/>
      <c r="G80" s="59"/>
      <c r="H80" s="2"/>
      <c r="I80" s="4"/>
      <c r="J80" s="3"/>
      <c r="K80" s="4"/>
      <c r="L80" s="4"/>
      <c r="M80" s="3"/>
      <c r="N80" s="5"/>
    </row>
    <row r="81" spans="2:14" ht="17.399999999999999">
      <c r="B81" s="1"/>
      <c r="C81" s="1"/>
      <c r="D81" s="35"/>
      <c r="E81" s="3"/>
      <c r="F81" s="53"/>
      <c r="G81" s="59"/>
      <c r="H81" s="21"/>
      <c r="I81" s="4"/>
      <c r="J81" s="3"/>
      <c r="K81" s="4"/>
      <c r="L81" s="4"/>
      <c r="M81" s="3"/>
      <c r="N81" s="5"/>
    </row>
    <row r="82" spans="2:14" ht="17.399999999999999">
      <c r="B82" s="1"/>
      <c r="C82" s="1"/>
      <c r="D82" s="35"/>
      <c r="E82" s="3"/>
      <c r="F82" s="53"/>
      <c r="G82" s="59"/>
      <c r="H82" s="21"/>
      <c r="I82" s="4"/>
      <c r="J82" s="3"/>
      <c r="K82" s="4"/>
      <c r="L82" s="4"/>
      <c r="M82" s="3"/>
      <c r="N82" s="5"/>
    </row>
    <row r="83" spans="2:14" ht="18.600000000000001" customHeight="1" collapsed="1">
      <c r="B83" s="20"/>
      <c r="C83" s="20"/>
      <c r="D83" s="35"/>
      <c r="E83" s="7"/>
      <c r="F83" s="55"/>
      <c r="G83" s="75"/>
      <c r="H83" s="6"/>
      <c r="I83" s="8"/>
      <c r="J83" s="7"/>
      <c r="K83" s="8"/>
      <c r="L83" s="8"/>
      <c r="M83" s="7"/>
      <c r="N83" s="9"/>
    </row>
    <row r="84" spans="2:14" ht="20.399999999999999" customHeight="1">
      <c r="B84" s="198" t="s">
        <v>177</v>
      </c>
      <c r="C84" s="198"/>
      <c r="D84" s="199">
        <f>ROUNDDOWN((D6+D21)*N84,0)</f>
        <v>1036200</v>
      </c>
      <c r="E84" s="200"/>
      <c r="F84" s="201">
        <f>D84</f>
        <v>1036200</v>
      </c>
      <c r="G84" s="201"/>
      <c r="H84" s="241" t="s">
        <v>178</v>
      </c>
      <c r="I84" s="242"/>
      <c r="J84" s="242"/>
      <c r="K84" s="242"/>
      <c r="L84" s="242"/>
      <c r="M84" s="242"/>
      <c r="N84" s="202">
        <v>0.1</v>
      </c>
    </row>
    <row r="85" spans="2:14" ht="20.399999999999999" customHeight="1">
      <c r="B85" s="116" t="s">
        <v>179</v>
      </c>
      <c r="C85" s="26" t="s">
        <v>180</v>
      </c>
      <c r="D85" s="29">
        <f>SUM(D6,D21,D71,D84)</f>
        <v>13898200</v>
      </c>
      <c r="E85" s="61">
        <f>SUM(E6,E21,E71,E84)</f>
        <v>6500000</v>
      </c>
      <c r="F85" s="62">
        <f>SUM(F6,F21,F71,F84)</f>
        <v>7398200</v>
      </c>
      <c r="G85" s="60">
        <f>ROUNDDOWN(F85*10%,0)</f>
        <v>739820</v>
      </c>
      <c r="H85" s="27"/>
      <c r="I85" s="118"/>
      <c r="J85" s="118"/>
      <c r="K85" s="118"/>
      <c r="L85" s="118"/>
      <c r="M85" s="118"/>
      <c r="N85" s="28"/>
    </row>
    <row r="86" spans="2:14" ht="18" thickBot="1">
      <c r="B86" s="117" t="s">
        <v>181</v>
      </c>
      <c r="C86" s="30" t="s">
        <v>182</v>
      </c>
      <c r="D86" s="34">
        <f>SUM(E85:G85)</f>
        <v>14638020</v>
      </c>
      <c r="E86" s="31"/>
      <c r="F86" s="56"/>
      <c r="G86" s="33"/>
      <c r="H86" s="31"/>
      <c r="I86" s="32"/>
      <c r="J86" s="31"/>
      <c r="K86" s="32"/>
      <c r="L86" s="32"/>
      <c r="M86" s="31"/>
      <c r="N86" s="33"/>
    </row>
  </sheetData>
  <mergeCells count="6">
    <mergeCell ref="H84:M84"/>
    <mergeCell ref="B2:N2"/>
    <mergeCell ref="O23:S25"/>
    <mergeCell ref="H4:N5"/>
    <mergeCell ref="B4:B5"/>
    <mergeCell ref="C4:C5"/>
  </mergeCells>
  <phoneticPr fontId="5"/>
  <printOptions horizontalCentered="1"/>
  <pageMargins left="0.39370078740157483" right="0.39370078740157483" top="0.39370078740157483" bottom="0.31496062992125984" header="0.11811023622047245" footer="0.11811023622047245"/>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FD71-672D-4B4E-96AA-88AA416EE823}">
  <sheetPr>
    <tabColor rgb="FFFFC000"/>
    <pageSetUpPr fitToPage="1"/>
  </sheetPr>
  <dimension ref="B1:S86"/>
  <sheetViews>
    <sheetView showGridLines="0" zoomScale="85" zoomScaleNormal="85" zoomScaleSheetLayoutView="85" workbookViewId="0">
      <pane ySplit="5" topLeftCell="A6" activePane="bottomLeft" state="frozen"/>
      <selection activeCell="T37" sqref="T37"/>
      <selection pane="bottomLeft" activeCell="C3" sqref="C3"/>
    </sheetView>
  </sheetViews>
  <sheetFormatPr defaultRowHeight="13.2"/>
  <cols>
    <col min="1" max="1" width="3.109375" customWidth="1"/>
    <col min="2" max="2" width="19.44140625" customWidth="1"/>
    <col min="3" max="3" width="30.88671875" customWidth="1"/>
    <col min="4" max="4" width="16.88671875" customWidth="1"/>
    <col min="5" max="6" width="16.33203125" customWidth="1"/>
    <col min="7" max="7" width="14.88671875" customWidth="1"/>
    <col min="8" max="8" width="13.88671875" customWidth="1"/>
    <col min="9" max="9" width="5.109375" customWidth="1"/>
    <col min="10" max="10" width="8.88671875" customWidth="1"/>
    <col min="11" max="11" width="7.33203125" customWidth="1"/>
    <col min="12" max="12" width="5.109375" customWidth="1"/>
    <col min="13" max="13" width="7.33203125" customWidth="1"/>
    <col min="14" max="14" width="7.109375" customWidth="1"/>
  </cols>
  <sheetData>
    <row r="1" spans="2:15" s="64" customFormat="1" ht="17.399999999999999"/>
    <row r="2" spans="2:15" s="64" customFormat="1" ht="19.2">
      <c r="B2" s="243" t="s">
        <v>119</v>
      </c>
      <c r="C2" s="243"/>
      <c r="D2" s="243"/>
      <c r="E2" s="243"/>
      <c r="F2" s="243"/>
      <c r="G2" s="243"/>
      <c r="H2" s="243"/>
      <c r="I2" s="243"/>
      <c r="J2" s="243"/>
      <c r="K2" s="243"/>
      <c r="L2" s="243"/>
      <c r="M2" s="243"/>
      <c r="N2" s="243"/>
    </row>
    <row r="3" spans="2:15" s="64" customFormat="1" ht="18" thickBot="1">
      <c r="B3" s="24" t="s">
        <v>259</v>
      </c>
      <c r="C3" s="208" t="s">
        <v>260</v>
      </c>
      <c r="D3" s="23"/>
      <c r="E3" s="23"/>
      <c r="F3" s="23"/>
      <c r="G3" s="24"/>
      <c r="H3" s="23"/>
      <c r="I3" s="23"/>
      <c r="J3" s="23"/>
      <c r="K3" s="23"/>
      <c r="L3" s="23"/>
      <c r="M3" s="23"/>
      <c r="N3" s="24" t="s">
        <v>120</v>
      </c>
    </row>
    <row r="4" spans="2:15" s="64" customFormat="1" ht="26.4" customHeight="1">
      <c r="B4" s="251" t="s">
        <v>121</v>
      </c>
      <c r="C4" s="251" t="s">
        <v>122</v>
      </c>
      <c r="D4" s="115" t="s">
        <v>123</v>
      </c>
      <c r="E4" s="66"/>
      <c r="F4" s="66"/>
      <c r="G4" s="67"/>
      <c r="H4" s="245" t="s">
        <v>183</v>
      </c>
      <c r="I4" s="246"/>
      <c r="J4" s="246"/>
      <c r="K4" s="246"/>
      <c r="L4" s="246"/>
      <c r="M4" s="246"/>
      <c r="N4" s="247"/>
    </row>
    <row r="5" spans="2:15" s="64" customFormat="1" ht="39" customHeight="1" thickBot="1">
      <c r="B5" s="252"/>
      <c r="C5" s="252"/>
      <c r="D5" s="68"/>
      <c r="E5" s="69" t="s">
        <v>125</v>
      </c>
      <c r="F5" s="69" t="s">
        <v>126</v>
      </c>
      <c r="G5" s="69" t="s">
        <v>127</v>
      </c>
      <c r="H5" s="248"/>
      <c r="I5" s="249"/>
      <c r="J5" s="249"/>
      <c r="K5" s="249"/>
      <c r="L5" s="249"/>
      <c r="M5" s="249"/>
      <c r="N5" s="250"/>
    </row>
    <row r="6" spans="2:15" ht="17.399999999999999">
      <c r="B6" s="95" t="s">
        <v>18</v>
      </c>
      <c r="C6" s="95"/>
      <c r="D6" s="96">
        <f>E6+F6</f>
        <v>0</v>
      </c>
      <c r="E6" s="97">
        <f>SUM(E7:E13)</f>
        <v>0</v>
      </c>
      <c r="F6" s="98">
        <f>SUM(F15:F20)</f>
        <v>0</v>
      </c>
      <c r="G6" s="194"/>
      <c r="H6" s="97"/>
      <c r="I6" s="97"/>
      <c r="J6" s="97"/>
      <c r="K6" s="97"/>
      <c r="L6" s="97"/>
      <c r="M6" s="97"/>
      <c r="N6" s="99"/>
    </row>
    <row r="7" spans="2:15" ht="17.399999999999999">
      <c r="B7" s="37"/>
      <c r="C7" s="37" t="s">
        <v>20</v>
      </c>
      <c r="D7" s="35"/>
      <c r="E7" s="25"/>
      <c r="F7" s="42"/>
      <c r="G7" s="58"/>
      <c r="H7" s="38"/>
      <c r="I7" s="39"/>
      <c r="J7" s="25"/>
      <c r="K7" s="40"/>
      <c r="L7" s="40"/>
      <c r="M7" s="25"/>
      <c r="N7" s="41"/>
    </row>
    <row r="8" spans="2:15" ht="17.399999999999999">
      <c r="B8" s="57"/>
      <c r="C8" s="57"/>
      <c r="D8" s="35"/>
      <c r="E8" s="42">
        <f>ROUNDDOWN(H8*J8,0)</f>
        <v>0</v>
      </c>
      <c r="F8" s="42"/>
      <c r="G8" s="58"/>
      <c r="H8" s="38"/>
      <c r="I8" s="39" t="s">
        <v>129</v>
      </c>
      <c r="J8" s="65"/>
      <c r="K8" s="40" t="s">
        <v>130</v>
      </c>
      <c r="L8" s="40"/>
      <c r="M8" s="40"/>
      <c r="N8" s="41"/>
      <c r="O8" s="179" t="s">
        <v>131</v>
      </c>
    </row>
    <row r="9" spans="2:15" ht="17.399999999999999">
      <c r="B9" s="57"/>
      <c r="C9" s="57"/>
      <c r="D9" s="35"/>
      <c r="E9" s="42">
        <f t="shared" ref="E9:E10" si="0">ROUNDDOWN(H9*J9,0)</f>
        <v>0</v>
      </c>
      <c r="F9" s="42"/>
      <c r="G9" s="58"/>
      <c r="H9" s="38"/>
      <c r="I9" s="39" t="s">
        <v>129</v>
      </c>
      <c r="J9" s="65"/>
      <c r="K9" s="40" t="s">
        <v>130</v>
      </c>
      <c r="L9" s="40"/>
      <c r="M9" s="40"/>
      <c r="N9" s="41"/>
    </row>
    <row r="10" spans="2:15" ht="17.399999999999999">
      <c r="B10" s="57"/>
      <c r="C10" s="57"/>
      <c r="D10" s="35"/>
      <c r="E10" s="42">
        <f t="shared" si="0"/>
        <v>0</v>
      </c>
      <c r="F10" s="42"/>
      <c r="G10" s="58"/>
      <c r="H10" s="38"/>
      <c r="I10" s="39" t="s">
        <v>129</v>
      </c>
      <c r="J10" s="65"/>
      <c r="K10" s="40" t="s">
        <v>130</v>
      </c>
      <c r="L10" s="40"/>
      <c r="M10" s="40"/>
      <c r="N10" s="41"/>
    </row>
    <row r="11" spans="2:15" ht="17.399999999999999">
      <c r="B11" s="57"/>
      <c r="C11" s="57"/>
      <c r="D11" s="35"/>
      <c r="E11" s="42"/>
      <c r="F11" s="49"/>
      <c r="G11" s="59"/>
      <c r="H11" s="38"/>
      <c r="I11" s="39"/>
      <c r="J11" s="65"/>
      <c r="K11" s="40"/>
      <c r="L11" s="40"/>
      <c r="M11" s="40"/>
      <c r="N11" s="41"/>
    </row>
    <row r="12" spans="2:15" ht="17.399999999999999">
      <c r="B12" s="57"/>
      <c r="C12" s="57"/>
      <c r="D12" s="35"/>
      <c r="E12" s="42"/>
      <c r="F12" s="42"/>
      <c r="G12" s="58"/>
      <c r="H12" s="38"/>
      <c r="I12" s="39"/>
      <c r="J12" s="65"/>
      <c r="K12" s="40"/>
      <c r="L12" s="40"/>
      <c r="M12" s="40"/>
      <c r="N12" s="41"/>
    </row>
    <row r="13" spans="2:15" ht="17.399999999999999">
      <c r="B13" s="57"/>
      <c r="C13" s="57"/>
      <c r="D13" s="35"/>
      <c r="E13" s="42"/>
      <c r="F13" s="49"/>
      <c r="G13" s="59"/>
      <c r="H13" s="38"/>
      <c r="I13" s="39"/>
      <c r="J13" s="65"/>
      <c r="K13" s="40"/>
      <c r="L13" s="40"/>
      <c r="M13" s="40"/>
      <c r="N13" s="41"/>
    </row>
    <row r="14" spans="2:15" ht="17.399999999999999">
      <c r="B14" s="37"/>
      <c r="C14" s="37" t="s">
        <v>24</v>
      </c>
      <c r="D14" s="35"/>
      <c r="E14" s="25"/>
      <c r="F14" s="49"/>
      <c r="G14" s="59"/>
      <c r="H14" s="38"/>
      <c r="I14" s="39"/>
      <c r="J14" s="65"/>
      <c r="K14" s="40"/>
      <c r="L14" s="40"/>
      <c r="M14" s="40"/>
      <c r="N14" s="41"/>
    </row>
    <row r="15" spans="2:15" ht="17.399999999999999">
      <c r="B15" s="57"/>
      <c r="C15" s="57"/>
      <c r="D15" s="35"/>
      <c r="E15" s="42"/>
      <c r="F15" s="49">
        <f>ROUNDDOWN(H15*J15,0)</f>
        <v>0</v>
      </c>
      <c r="G15" s="59"/>
      <c r="H15" s="38"/>
      <c r="I15" s="39" t="s">
        <v>129</v>
      </c>
      <c r="J15" s="65"/>
      <c r="K15" s="40" t="s">
        <v>130</v>
      </c>
      <c r="L15" s="40"/>
      <c r="M15" s="40"/>
      <c r="N15" s="41"/>
    </row>
    <row r="16" spans="2:15" ht="17.399999999999999">
      <c r="B16" s="57"/>
      <c r="C16" s="57"/>
      <c r="D16" s="35"/>
      <c r="E16" s="42"/>
      <c r="F16" s="49">
        <f t="shared" ref="F16:F17" si="1">ROUNDDOWN(H16*J16,0)</f>
        <v>0</v>
      </c>
      <c r="G16" s="58"/>
      <c r="H16" s="38"/>
      <c r="I16" s="39" t="s">
        <v>129</v>
      </c>
      <c r="J16" s="65"/>
      <c r="K16" s="40" t="s">
        <v>130</v>
      </c>
      <c r="L16" s="40"/>
      <c r="M16" s="40"/>
      <c r="N16" s="41"/>
    </row>
    <row r="17" spans="2:19" ht="17.399999999999999">
      <c r="B17" s="57"/>
      <c r="C17" s="57"/>
      <c r="D17" s="35"/>
      <c r="E17" s="42"/>
      <c r="F17" s="49">
        <f t="shared" si="1"/>
        <v>0</v>
      </c>
      <c r="G17" s="58"/>
      <c r="H17" s="38"/>
      <c r="I17" s="39" t="s">
        <v>129</v>
      </c>
      <c r="J17" s="65"/>
      <c r="K17" s="40" t="s">
        <v>130</v>
      </c>
      <c r="L17" s="40"/>
      <c r="M17" s="40"/>
      <c r="N17" s="41"/>
    </row>
    <row r="18" spans="2:19" ht="17.399999999999999">
      <c r="B18" s="57"/>
      <c r="C18" s="57"/>
      <c r="D18" s="35"/>
      <c r="E18" s="25"/>
      <c r="F18" s="42"/>
      <c r="G18" s="58"/>
      <c r="H18" s="38"/>
      <c r="I18" s="39"/>
      <c r="J18" s="65"/>
      <c r="K18" s="40"/>
      <c r="L18" s="40"/>
      <c r="M18" s="40"/>
      <c r="N18" s="41"/>
    </row>
    <row r="19" spans="2:19" ht="17.399999999999999">
      <c r="B19" s="57"/>
      <c r="C19" s="57"/>
      <c r="D19" s="35"/>
      <c r="E19" s="25"/>
      <c r="F19" s="49"/>
      <c r="G19" s="59"/>
      <c r="H19" s="38"/>
      <c r="I19" s="39"/>
      <c r="J19" s="65"/>
      <c r="K19" s="40"/>
      <c r="L19" s="40"/>
      <c r="M19" s="40"/>
      <c r="N19" s="41"/>
    </row>
    <row r="20" spans="2:19" ht="17.399999999999999">
      <c r="B20" s="57"/>
      <c r="C20" s="57"/>
      <c r="D20" s="35"/>
      <c r="E20" s="25"/>
      <c r="F20" s="49"/>
      <c r="G20" s="59"/>
      <c r="H20" s="38"/>
      <c r="I20" s="39"/>
      <c r="J20" s="65"/>
      <c r="K20" s="40"/>
      <c r="L20" s="40"/>
      <c r="M20" s="40"/>
      <c r="N20" s="41"/>
    </row>
    <row r="21" spans="2:19" ht="17.399999999999999" collapsed="1">
      <c r="B21" s="76" t="s">
        <v>134</v>
      </c>
      <c r="C21" s="76"/>
      <c r="D21" s="77">
        <f>E21+F21</f>
        <v>0</v>
      </c>
      <c r="E21" s="78">
        <f>SUM(E22,E29,E35,E41,E47,E53,E59,E65)</f>
        <v>0</v>
      </c>
      <c r="F21" s="79">
        <f>SUM(F22,F29,F35,F41,F47,F53,F59,F65)</f>
        <v>0</v>
      </c>
      <c r="G21" s="197"/>
      <c r="H21" s="78"/>
      <c r="I21" s="81"/>
      <c r="J21" s="78"/>
      <c r="K21" s="81"/>
      <c r="L21" s="81"/>
      <c r="M21" s="78"/>
      <c r="N21" s="80"/>
    </row>
    <row r="22" spans="2:19" ht="17.399999999999999">
      <c r="B22" s="82" t="s">
        <v>135</v>
      </c>
      <c r="C22" s="82"/>
      <c r="D22" s="83">
        <f>E22+F22</f>
        <v>0</v>
      </c>
      <c r="E22" s="84">
        <f>SUM(E23:E28)</f>
        <v>0</v>
      </c>
      <c r="F22" s="85">
        <f>SUM(F23:F28)</f>
        <v>0</v>
      </c>
      <c r="G22" s="73"/>
      <c r="H22" s="84"/>
      <c r="I22" s="87"/>
      <c r="J22" s="84"/>
      <c r="K22" s="87"/>
      <c r="L22" s="87"/>
      <c r="M22" s="84"/>
      <c r="N22" s="86"/>
    </row>
    <row r="23" spans="2:19" ht="17.399999999999999" customHeight="1">
      <c r="B23" s="63"/>
      <c r="C23" s="183"/>
      <c r="D23" s="35"/>
      <c r="E23" s="25"/>
      <c r="F23" s="50"/>
      <c r="G23" s="184"/>
      <c r="H23" s="22"/>
      <c r="I23" s="40"/>
      <c r="J23" s="25"/>
      <c r="K23" s="40"/>
      <c r="L23" s="40"/>
      <c r="M23" s="25"/>
      <c r="N23" s="41"/>
      <c r="O23" s="253" t="s">
        <v>137</v>
      </c>
      <c r="P23" s="244"/>
      <c r="Q23" s="244"/>
      <c r="R23" s="244"/>
      <c r="S23" s="244"/>
    </row>
    <row r="24" spans="2:19" ht="17.399999999999999">
      <c r="B24" s="57"/>
      <c r="C24" s="57"/>
      <c r="D24" s="35"/>
      <c r="E24" s="25">
        <f>ROUNDDOWN(H24*J24,0)</f>
        <v>0</v>
      </c>
      <c r="F24" s="49"/>
      <c r="G24" s="59"/>
      <c r="H24" s="21"/>
      <c r="I24" s="40"/>
      <c r="J24" s="25"/>
      <c r="K24" s="40"/>
      <c r="L24" s="40"/>
      <c r="M24" s="25"/>
      <c r="N24" s="41"/>
      <c r="O24" s="253"/>
      <c r="P24" s="244"/>
      <c r="Q24" s="244"/>
      <c r="R24" s="244"/>
      <c r="S24" s="244"/>
    </row>
    <row r="25" spans="2:19" ht="17.399999999999999">
      <c r="B25" s="57"/>
      <c r="C25" s="57"/>
      <c r="D25" s="35"/>
      <c r="E25" s="25"/>
      <c r="F25" s="49">
        <f>ROUNDDOWN(H25*J25,0)</f>
        <v>0</v>
      </c>
      <c r="G25" s="59"/>
      <c r="H25" s="38"/>
      <c r="I25" s="40"/>
      <c r="J25" s="25"/>
      <c r="K25" s="40"/>
      <c r="L25" s="40"/>
      <c r="M25" s="25"/>
      <c r="N25" s="41"/>
      <c r="O25" s="253"/>
      <c r="P25" s="244"/>
      <c r="Q25" s="244"/>
      <c r="R25" s="244"/>
      <c r="S25" s="244"/>
    </row>
    <row r="26" spans="2:19" ht="17.399999999999999">
      <c r="B26" s="37"/>
      <c r="C26" s="37"/>
      <c r="D26" s="35"/>
      <c r="E26" s="25"/>
      <c r="F26" s="49"/>
      <c r="G26" s="59"/>
      <c r="N26" s="41"/>
      <c r="O26" s="179"/>
      <c r="P26" s="185"/>
      <c r="Q26" s="185"/>
      <c r="R26" s="185"/>
      <c r="S26" s="185"/>
    </row>
    <row r="27" spans="2:19" ht="17.399999999999999">
      <c r="B27" s="37"/>
      <c r="C27" s="57"/>
      <c r="D27" s="35"/>
      <c r="E27" s="25"/>
      <c r="F27" s="49"/>
      <c r="G27" s="59"/>
      <c r="H27" s="38"/>
      <c r="I27" s="40"/>
      <c r="J27" s="25"/>
      <c r="K27" s="40"/>
      <c r="L27" s="40"/>
      <c r="M27" s="25"/>
      <c r="N27" s="41"/>
      <c r="O27" s="179" t="s">
        <v>142</v>
      </c>
      <c r="P27" s="185"/>
      <c r="Q27" s="185"/>
      <c r="R27" s="185"/>
      <c r="S27" s="185"/>
    </row>
    <row r="28" spans="2:19" ht="17.399999999999999">
      <c r="B28" s="43"/>
      <c r="C28" s="43"/>
      <c r="D28" s="36"/>
      <c r="E28" s="25"/>
      <c r="F28" s="51"/>
      <c r="G28" s="72"/>
      <c r="H28" s="44"/>
      <c r="I28" s="45"/>
      <c r="J28" s="46"/>
      <c r="K28" s="47"/>
      <c r="L28" s="47"/>
      <c r="M28" s="46"/>
      <c r="N28" s="48"/>
    </row>
    <row r="29" spans="2:19" ht="17.399999999999999" collapsed="1">
      <c r="B29" s="88" t="s">
        <v>144</v>
      </c>
      <c r="C29" s="88"/>
      <c r="D29" s="89">
        <f>E29+F29</f>
        <v>0</v>
      </c>
      <c r="E29" s="90">
        <f>SUM(E30:E34)</f>
        <v>0</v>
      </c>
      <c r="F29" s="91">
        <f t="shared" ref="F29" si="2">SUM(F30:F34)</f>
        <v>0</v>
      </c>
      <c r="G29" s="74"/>
      <c r="H29" s="90"/>
      <c r="I29" s="93"/>
      <c r="J29" s="90"/>
      <c r="K29" s="93"/>
      <c r="L29" s="93"/>
      <c r="M29" s="90"/>
      <c r="N29" s="92"/>
    </row>
    <row r="30" spans="2:19" ht="17.399999999999999">
      <c r="B30" s="10"/>
      <c r="C30" s="10"/>
      <c r="D30" s="35"/>
      <c r="E30" s="17"/>
      <c r="F30" s="52">
        <f>ROUNDDOWN(H30*J30,0)</f>
        <v>0</v>
      </c>
      <c r="G30" s="71"/>
      <c r="H30" s="19"/>
      <c r="I30" s="16"/>
      <c r="J30" s="17"/>
      <c r="K30" s="16"/>
      <c r="L30" s="16"/>
      <c r="M30" s="17"/>
      <c r="N30" s="18"/>
    </row>
    <row r="31" spans="2:19" ht="17.399999999999999">
      <c r="B31" s="1"/>
      <c r="C31" s="1"/>
      <c r="D31" s="35"/>
      <c r="E31" s="3"/>
      <c r="F31" s="53"/>
      <c r="G31" s="59"/>
      <c r="H31" s="21"/>
      <c r="I31" s="4"/>
      <c r="J31" s="3"/>
      <c r="K31" s="4"/>
      <c r="L31" s="4"/>
      <c r="M31" s="38"/>
      <c r="N31" s="192"/>
      <c r="O31" s="25"/>
      <c r="P31" s="40"/>
      <c r="Q31" s="40"/>
      <c r="R31" s="25"/>
    </row>
    <row r="32" spans="2:19" ht="17.399999999999999">
      <c r="B32" s="1"/>
      <c r="C32" s="1"/>
      <c r="D32" s="35"/>
      <c r="E32" s="3"/>
      <c r="F32" s="53"/>
      <c r="G32" s="59"/>
      <c r="H32" s="21"/>
      <c r="I32" s="4"/>
      <c r="J32" s="3"/>
      <c r="K32" s="4"/>
      <c r="L32" s="4"/>
      <c r="M32" s="3"/>
      <c r="N32" s="5"/>
    </row>
    <row r="33" spans="2:14" ht="17.399999999999999">
      <c r="B33" s="1"/>
      <c r="C33" s="1"/>
      <c r="D33" s="35"/>
      <c r="E33" s="3"/>
      <c r="F33" s="53"/>
      <c r="G33" s="59"/>
      <c r="H33" s="21"/>
      <c r="I33" s="4"/>
      <c r="J33" s="3"/>
      <c r="K33" s="4"/>
      <c r="L33" s="4"/>
      <c r="M33" s="3"/>
      <c r="N33" s="5"/>
    </row>
    <row r="34" spans="2:14" ht="17.399999999999999">
      <c r="B34" s="1"/>
      <c r="C34" s="1"/>
      <c r="D34" s="36"/>
      <c r="E34" s="3"/>
      <c r="F34" s="53"/>
      <c r="G34" s="59"/>
      <c r="H34" s="2"/>
      <c r="I34" s="4"/>
      <c r="J34" s="3"/>
      <c r="K34" s="4"/>
      <c r="L34" s="4"/>
      <c r="M34" s="3"/>
      <c r="N34" s="5"/>
    </row>
    <row r="35" spans="2:14" ht="17.399999999999999" collapsed="1">
      <c r="B35" s="88" t="s">
        <v>147</v>
      </c>
      <c r="C35" s="88"/>
      <c r="D35" s="94">
        <f>E35+F35</f>
        <v>0</v>
      </c>
      <c r="E35" s="90">
        <f>SUM(E36:E40)</f>
        <v>0</v>
      </c>
      <c r="F35" s="91">
        <f>SUM(F36:F40)</f>
        <v>0</v>
      </c>
      <c r="G35" s="74"/>
      <c r="H35" s="90"/>
      <c r="I35" s="93"/>
      <c r="J35" s="90"/>
      <c r="K35" s="93"/>
      <c r="L35" s="93"/>
      <c r="M35" s="90"/>
      <c r="N35" s="92"/>
    </row>
    <row r="36" spans="2:14" ht="17.399999999999999">
      <c r="B36" s="10"/>
      <c r="C36" s="10"/>
      <c r="D36" s="35"/>
      <c r="E36" s="17"/>
      <c r="F36" s="52">
        <f>ROUNDDOWN(H36*J36*M36,0)</f>
        <v>0</v>
      </c>
      <c r="G36" s="71"/>
      <c r="H36" s="22"/>
      <c r="I36" s="16"/>
      <c r="J36" s="70"/>
      <c r="K36" s="16"/>
      <c r="L36" s="16"/>
      <c r="M36" s="17"/>
      <c r="N36" s="18"/>
    </row>
    <row r="37" spans="2:14" ht="17.399999999999999">
      <c r="B37" s="1"/>
      <c r="C37" s="1"/>
      <c r="D37" s="35"/>
      <c r="E37" s="3"/>
      <c r="F37" s="53"/>
      <c r="G37" s="59"/>
      <c r="H37" s="2"/>
      <c r="I37" s="4"/>
      <c r="J37" s="3"/>
      <c r="K37" s="4"/>
      <c r="L37" s="4"/>
      <c r="M37" s="3"/>
      <c r="N37" s="5"/>
    </row>
    <row r="38" spans="2:14" ht="17.399999999999999">
      <c r="B38" s="1"/>
      <c r="C38" s="1"/>
      <c r="D38" s="35"/>
      <c r="E38" s="3"/>
      <c r="F38" s="53"/>
      <c r="G38" s="59"/>
      <c r="H38" s="2"/>
      <c r="I38" s="4"/>
      <c r="J38" s="3"/>
      <c r="K38" s="4"/>
      <c r="L38" s="4"/>
      <c r="M38" s="3"/>
      <c r="N38" s="5"/>
    </row>
    <row r="39" spans="2:14" ht="17.399999999999999">
      <c r="B39" s="1"/>
      <c r="C39" s="1"/>
      <c r="D39" s="35"/>
      <c r="E39" s="3"/>
      <c r="F39" s="53"/>
      <c r="G39" s="59"/>
      <c r="H39" s="2"/>
      <c r="I39" s="4"/>
      <c r="J39" s="3"/>
      <c r="K39" s="4"/>
      <c r="L39" s="4"/>
      <c r="M39" s="3"/>
      <c r="N39" s="5"/>
    </row>
    <row r="40" spans="2:14" ht="17.399999999999999">
      <c r="B40" s="11"/>
      <c r="C40" s="11"/>
      <c r="D40" s="36"/>
      <c r="E40" s="13"/>
      <c r="F40" s="54"/>
      <c r="G40" s="72"/>
      <c r="H40" s="12"/>
      <c r="I40" s="14"/>
      <c r="J40" s="13"/>
      <c r="K40" s="14"/>
      <c r="L40" s="14"/>
      <c r="M40" s="13"/>
      <c r="N40" s="15"/>
    </row>
    <row r="41" spans="2:14" ht="17.399999999999999" collapsed="1">
      <c r="B41" s="88" t="s">
        <v>152</v>
      </c>
      <c r="C41" s="88"/>
      <c r="D41" s="94">
        <f>E41+F41</f>
        <v>0</v>
      </c>
      <c r="E41" s="90">
        <f>SUM(E42:E46)</f>
        <v>0</v>
      </c>
      <c r="F41" s="91">
        <f>SUM(F42:F46)</f>
        <v>0</v>
      </c>
      <c r="G41" s="74"/>
      <c r="H41" s="90"/>
      <c r="I41" s="93"/>
      <c r="J41" s="90"/>
      <c r="K41" s="93"/>
      <c r="L41" s="93"/>
      <c r="M41" s="90"/>
      <c r="N41" s="92"/>
    </row>
    <row r="42" spans="2:14" ht="17.399999999999999">
      <c r="B42" s="178" t="s">
        <v>153</v>
      </c>
      <c r="C42" s="10"/>
      <c r="D42" s="35"/>
      <c r="E42" s="17"/>
      <c r="F42" s="52">
        <f t="shared" ref="F42" si="3">ROUNDDOWN(H42*J42,0)</f>
        <v>0</v>
      </c>
      <c r="G42" s="71"/>
      <c r="H42" s="22"/>
      <c r="I42" s="16"/>
      <c r="J42" s="17"/>
      <c r="K42" s="16"/>
      <c r="L42" s="16"/>
      <c r="M42" s="17"/>
      <c r="N42" s="18"/>
    </row>
    <row r="43" spans="2:14" ht="17.399999999999999">
      <c r="B43" s="1"/>
      <c r="C43" s="1"/>
      <c r="D43" s="35"/>
      <c r="E43" s="3"/>
      <c r="F43" s="53"/>
      <c r="G43" s="59"/>
      <c r="H43" s="2"/>
      <c r="I43" s="4"/>
      <c r="J43" s="3"/>
      <c r="K43" s="4"/>
      <c r="L43" s="4"/>
      <c r="M43" s="3"/>
      <c r="N43" s="5"/>
    </row>
    <row r="44" spans="2:14" ht="17.399999999999999">
      <c r="B44" s="1"/>
      <c r="C44" s="1"/>
      <c r="D44" s="35"/>
      <c r="E44" s="3"/>
      <c r="F44" s="53"/>
      <c r="G44" s="59"/>
      <c r="H44" s="2"/>
      <c r="I44" s="4"/>
      <c r="J44" s="3"/>
      <c r="K44" s="4"/>
      <c r="L44" s="4"/>
      <c r="M44" s="3"/>
      <c r="N44" s="5"/>
    </row>
    <row r="45" spans="2:14" ht="17.399999999999999">
      <c r="B45" s="1"/>
      <c r="C45" s="1"/>
      <c r="D45" s="35"/>
      <c r="E45" s="3"/>
      <c r="F45" s="53"/>
      <c r="G45" s="59"/>
      <c r="H45" s="2"/>
      <c r="I45" s="4"/>
      <c r="J45" s="3"/>
      <c r="K45" s="4"/>
      <c r="L45" s="4"/>
      <c r="M45" s="3"/>
      <c r="N45" s="5"/>
    </row>
    <row r="46" spans="2:14" ht="17.399999999999999">
      <c r="B46" s="11"/>
      <c r="C46" s="11"/>
      <c r="D46" s="36"/>
      <c r="E46" s="13"/>
      <c r="F46" s="54"/>
      <c r="G46" s="72"/>
      <c r="H46" s="12"/>
      <c r="I46" s="14"/>
      <c r="J46" s="13"/>
      <c r="K46" s="14"/>
      <c r="L46" s="14"/>
      <c r="M46" s="13"/>
      <c r="N46" s="15"/>
    </row>
    <row r="47" spans="2:14" ht="17.399999999999999" collapsed="1">
      <c r="B47" s="88" t="s">
        <v>156</v>
      </c>
      <c r="C47" s="88"/>
      <c r="D47" s="94">
        <f>E47+F47</f>
        <v>0</v>
      </c>
      <c r="E47" s="90">
        <f>SUM(E48:E52)</f>
        <v>0</v>
      </c>
      <c r="F47" s="91">
        <f>SUM(F48:F52)</f>
        <v>0</v>
      </c>
      <c r="G47" s="74"/>
      <c r="H47" s="90"/>
      <c r="I47" s="93"/>
      <c r="J47" s="90"/>
      <c r="K47" s="93"/>
      <c r="L47" s="93"/>
      <c r="M47" s="90"/>
      <c r="N47" s="92"/>
    </row>
    <row r="48" spans="2:14" ht="17.399999999999999">
      <c r="B48" s="10"/>
      <c r="C48" s="10"/>
      <c r="D48" s="35"/>
      <c r="E48" s="17"/>
      <c r="F48" s="52">
        <f t="shared" ref="F48" si="4">ROUNDDOWN(H48*J48,0)</f>
        <v>0</v>
      </c>
      <c r="G48" s="71"/>
      <c r="H48" s="22"/>
      <c r="I48" s="16"/>
      <c r="J48" s="17"/>
      <c r="K48" s="16"/>
      <c r="L48" s="16"/>
      <c r="M48" s="17"/>
      <c r="N48" s="18"/>
    </row>
    <row r="49" spans="2:14" ht="17.399999999999999">
      <c r="B49" s="1"/>
      <c r="C49" s="1"/>
      <c r="D49" s="35"/>
      <c r="E49" s="3"/>
      <c r="F49" s="53"/>
      <c r="G49" s="59"/>
      <c r="H49" s="2"/>
      <c r="I49" s="4"/>
      <c r="J49" s="3"/>
      <c r="K49" s="4"/>
      <c r="L49" s="4"/>
      <c r="M49" s="3"/>
      <c r="N49" s="5"/>
    </row>
    <row r="50" spans="2:14" ht="17.399999999999999">
      <c r="B50" s="1"/>
      <c r="C50" s="1"/>
      <c r="D50" s="35"/>
      <c r="E50" s="3"/>
      <c r="F50" s="53"/>
      <c r="G50" s="59"/>
      <c r="H50" s="2"/>
      <c r="I50" s="4"/>
      <c r="J50" s="3"/>
      <c r="K50" s="4"/>
      <c r="L50" s="4"/>
      <c r="M50" s="3"/>
      <c r="N50" s="5"/>
    </row>
    <row r="51" spans="2:14" ht="17.399999999999999">
      <c r="B51" s="1"/>
      <c r="C51" s="1"/>
      <c r="D51" s="35"/>
      <c r="E51" s="3"/>
      <c r="F51" s="53"/>
      <c r="G51" s="59"/>
      <c r="H51" s="2"/>
      <c r="I51" s="4"/>
      <c r="J51" s="3"/>
      <c r="K51" s="4"/>
      <c r="L51" s="4"/>
      <c r="M51" s="3"/>
      <c r="N51" s="5"/>
    </row>
    <row r="52" spans="2:14" ht="17.399999999999999">
      <c r="B52" s="11"/>
      <c r="C52" s="11"/>
      <c r="D52" s="36"/>
      <c r="E52" s="13"/>
      <c r="F52" s="54"/>
      <c r="G52" s="72"/>
      <c r="H52" s="12"/>
      <c r="I52" s="14"/>
      <c r="J52" s="13"/>
      <c r="K52" s="14"/>
      <c r="L52" s="14"/>
      <c r="M52" s="13"/>
      <c r="N52" s="15"/>
    </row>
    <row r="53" spans="2:14" ht="17.399999999999999" collapsed="1">
      <c r="B53" s="88" t="s">
        <v>159</v>
      </c>
      <c r="C53" s="88"/>
      <c r="D53" s="94">
        <f>E53+F53</f>
        <v>0</v>
      </c>
      <c r="E53" s="90">
        <f>SUM(E54:E58)</f>
        <v>0</v>
      </c>
      <c r="F53" s="91">
        <f t="shared" ref="F53" si="5">SUM(F54:F58)</f>
        <v>0</v>
      </c>
      <c r="G53" s="74"/>
      <c r="H53" s="90"/>
      <c r="I53" s="93"/>
      <c r="J53" s="90"/>
      <c r="K53" s="93"/>
      <c r="L53" s="93"/>
      <c r="M53" s="90"/>
      <c r="N53" s="92"/>
    </row>
    <row r="54" spans="2:14" ht="17.399999999999999">
      <c r="B54" s="10"/>
      <c r="C54" s="10"/>
      <c r="D54" s="35"/>
      <c r="E54" s="17"/>
      <c r="F54" s="52">
        <f t="shared" ref="F54" si="6">ROUNDDOWN(H54*J54,0)</f>
        <v>0</v>
      </c>
      <c r="G54" s="71"/>
      <c r="H54" s="22"/>
      <c r="I54" s="16"/>
      <c r="J54" s="17"/>
      <c r="K54" s="16"/>
      <c r="L54" s="16"/>
      <c r="M54" s="17"/>
      <c r="N54" s="18"/>
    </row>
    <row r="55" spans="2:14" ht="17.399999999999999">
      <c r="B55" s="1"/>
      <c r="C55" s="1"/>
      <c r="D55" s="35"/>
      <c r="E55" s="3"/>
      <c r="F55" s="53"/>
      <c r="G55" s="59"/>
      <c r="H55" s="2"/>
      <c r="I55" s="4"/>
      <c r="J55" s="3"/>
      <c r="K55" s="4"/>
      <c r="L55" s="4"/>
      <c r="M55" s="3"/>
      <c r="N55" s="5"/>
    </row>
    <row r="56" spans="2:14" ht="17.399999999999999">
      <c r="B56" s="1"/>
      <c r="C56" s="1"/>
      <c r="D56" s="35"/>
      <c r="E56" s="3"/>
      <c r="F56" s="53"/>
      <c r="G56" s="59"/>
      <c r="H56" s="2"/>
      <c r="I56" s="4"/>
      <c r="J56" s="3"/>
      <c r="K56" s="4"/>
      <c r="L56" s="4"/>
      <c r="M56" s="3"/>
      <c r="N56" s="5"/>
    </row>
    <row r="57" spans="2:14" ht="17.399999999999999">
      <c r="B57" s="1"/>
      <c r="C57" s="1"/>
      <c r="D57" s="35"/>
      <c r="E57" s="3"/>
      <c r="F57" s="53"/>
      <c r="G57" s="59"/>
      <c r="H57" s="2"/>
      <c r="I57" s="4"/>
      <c r="J57" s="3"/>
      <c r="K57" s="4"/>
      <c r="L57" s="4"/>
      <c r="M57" s="3"/>
      <c r="N57" s="5"/>
    </row>
    <row r="58" spans="2:14" ht="17.399999999999999">
      <c r="B58" s="11"/>
      <c r="C58" s="11"/>
      <c r="D58" s="36"/>
      <c r="E58" s="13"/>
      <c r="F58" s="54"/>
      <c r="G58" s="72"/>
      <c r="H58" s="12"/>
      <c r="I58" s="14"/>
      <c r="J58" s="13"/>
      <c r="K58" s="14"/>
      <c r="L58" s="14"/>
      <c r="M58" s="13"/>
      <c r="N58" s="15"/>
    </row>
    <row r="59" spans="2:14" ht="17.399999999999999" collapsed="1">
      <c r="B59" s="88" t="s">
        <v>162</v>
      </c>
      <c r="C59" s="88"/>
      <c r="D59" s="94">
        <f>E59+F59</f>
        <v>0</v>
      </c>
      <c r="E59" s="90">
        <f>SUM(E60:E64)</f>
        <v>0</v>
      </c>
      <c r="F59" s="91">
        <f t="shared" ref="F59" si="7">SUM(F60:F64)</f>
        <v>0</v>
      </c>
      <c r="G59" s="74"/>
      <c r="H59" s="90"/>
      <c r="I59" s="93"/>
      <c r="J59" s="90"/>
      <c r="K59" s="93"/>
      <c r="L59" s="93"/>
      <c r="M59" s="90"/>
      <c r="N59" s="92"/>
    </row>
    <row r="60" spans="2:14" ht="17.399999999999999">
      <c r="B60" s="10"/>
      <c r="C60" s="10"/>
      <c r="D60" s="35"/>
      <c r="E60" s="17"/>
      <c r="F60" s="52">
        <f>ROUNDDOWN(H60*J60*M60,0)</f>
        <v>0</v>
      </c>
      <c r="G60" s="71"/>
      <c r="H60" s="22"/>
      <c r="I60" s="16"/>
      <c r="J60" s="17"/>
      <c r="K60" s="16"/>
      <c r="L60" s="16"/>
      <c r="M60" s="17"/>
      <c r="N60" s="18"/>
    </row>
    <row r="61" spans="2:14" ht="17.399999999999999">
      <c r="B61" s="1"/>
      <c r="C61" s="1"/>
      <c r="D61" s="35"/>
      <c r="E61" s="3"/>
      <c r="F61" s="53"/>
      <c r="G61" s="59"/>
      <c r="H61" s="2"/>
      <c r="I61" s="4"/>
      <c r="J61" s="3"/>
      <c r="K61" s="4"/>
      <c r="L61" s="4"/>
      <c r="M61" s="3"/>
      <c r="N61" s="5"/>
    </row>
    <row r="62" spans="2:14" ht="17.399999999999999">
      <c r="B62" s="1"/>
      <c r="C62" s="1"/>
      <c r="D62" s="35"/>
      <c r="E62" s="3"/>
      <c r="F62" s="53"/>
      <c r="G62" s="59"/>
      <c r="H62" s="2"/>
      <c r="I62" s="4"/>
      <c r="J62" s="3"/>
      <c r="K62" s="4"/>
      <c r="L62" s="4"/>
      <c r="M62" s="3"/>
      <c r="N62" s="5"/>
    </row>
    <row r="63" spans="2:14" ht="17.399999999999999">
      <c r="B63" s="1"/>
      <c r="C63" s="1"/>
      <c r="D63" s="35"/>
      <c r="E63" s="3"/>
      <c r="F63" s="53"/>
      <c r="G63" s="59"/>
      <c r="H63" s="2"/>
      <c r="I63" s="4"/>
      <c r="J63" s="3"/>
      <c r="K63" s="4"/>
      <c r="L63" s="4"/>
      <c r="M63" s="3"/>
      <c r="N63" s="5"/>
    </row>
    <row r="64" spans="2:14" ht="17.399999999999999">
      <c r="B64" s="11"/>
      <c r="C64" s="11"/>
      <c r="D64" s="36"/>
      <c r="E64" s="13"/>
      <c r="F64" s="54"/>
      <c r="G64" s="72"/>
      <c r="H64" s="12"/>
      <c r="I64" s="14"/>
      <c r="J64" s="13"/>
      <c r="K64" s="14"/>
      <c r="L64" s="14"/>
      <c r="M64" s="13"/>
      <c r="N64" s="15"/>
    </row>
    <row r="65" spans="2:14" ht="17.399999999999999" collapsed="1">
      <c r="B65" s="88" t="s">
        <v>165</v>
      </c>
      <c r="C65" s="88"/>
      <c r="D65" s="94">
        <f>E65+F65</f>
        <v>0</v>
      </c>
      <c r="E65" s="90">
        <f>SUM(E66:E70)</f>
        <v>0</v>
      </c>
      <c r="F65" s="91">
        <f t="shared" ref="F65" si="8">SUM(F66:F70)</f>
        <v>0</v>
      </c>
      <c r="G65" s="74"/>
      <c r="H65" s="90"/>
      <c r="I65" s="93"/>
      <c r="J65" s="90"/>
      <c r="K65" s="93"/>
      <c r="L65" s="93"/>
      <c r="M65" s="90"/>
      <c r="N65" s="92"/>
    </row>
    <row r="66" spans="2:14" ht="17.399999999999999">
      <c r="B66" s="10"/>
      <c r="C66" s="10"/>
      <c r="D66" s="35"/>
      <c r="E66" s="17"/>
      <c r="F66" s="52">
        <f t="shared" ref="F66" si="9">ROUNDDOWN(H66*J66,0)</f>
        <v>0</v>
      </c>
      <c r="G66" s="71"/>
      <c r="H66" s="19"/>
      <c r="I66" s="16"/>
      <c r="J66" s="17"/>
      <c r="K66" s="16"/>
      <c r="L66" s="16"/>
      <c r="M66" s="17"/>
      <c r="N66" s="18"/>
    </row>
    <row r="67" spans="2:14" ht="17.399999999999999">
      <c r="B67" s="1"/>
      <c r="C67" s="1"/>
      <c r="D67" s="35"/>
      <c r="E67" s="3"/>
      <c r="F67" s="53"/>
      <c r="G67" s="59"/>
      <c r="H67" s="2"/>
      <c r="I67" s="4"/>
      <c r="J67" s="3"/>
      <c r="K67" s="4"/>
      <c r="L67" s="4"/>
      <c r="M67" s="3"/>
      <c r="N67" s="5"/>
    </row>
    <row r="68" spans="2:14" ht="17.399999999999999">
      <c r="B68" s="1"/>
      <c r="C68" s="1"/>
      <c r="D68" s="35"/>
      <c r="E68" s="3"/>
      <c r="F68" s="53"/>
      <c r="G68" s="59"/>
      <c r="H68" s="2"/>
      <c r="I68" s="4"/>
      <c r="J68" s="3"/>
      <c r="K68" s="4"/>
      <c r="L68" s="4"/>
      <c r="M68" s="3"/>
      <c r="N68" s="5"/>
    </row>
    <row r="69" spans="2:14" ht="17.399999999999999">
      <c r="B69" s="1"/>
      <c r="C69" s="1"/>
      <c r="D69" s="35"/>
      <c r="E69" s="3"/>
      <c r="F69" s="53"/>
      <c r="G69" s="59"/>
      <c r="H69" s="2"/>
      <c r="I69" s="4"/>
      <c r="J69" s="3"/>
      <c r="K69" s="4"/>
      <c r="L69" s="4"/>
      <c r="M69" s="3"/>
      <c r="N69" s="5"/>
    </row>
    <row r="70" spans="2:14" ht="17.399999999999999">
      <c r="B70" s="20"/>
      <c r="C70" s="20"/>
      <c r="D70" s="36"/>
      <c r="E70" s="7"/>
      <c r="F70" s="55"/>
      <c r="G70" s="75"/>
      <c r="H70" s="2"/>
      <c r="I70" s="8"/>
      <c r="J70" s="7"/>
      <c r="K70" s="8"/>
      <c r="L70" s="8"/>
      <c r="M70" s="7"/>
      <c r="N70" s="9"/>
    </row>
    <row r="71" spans="2:14" ht="17.399999999999999">
      <c r="B71" s="100" t="s">
        <v>170</v>
      </c>
      <c r="C71" s="100"/>
      <c r="D71" s="101">
        <f>E71+F71</f>
        <v>0</v>
      </c>
      <c r="E71" s="102">
        <f>SUM(E72,E78)</f>
        <v>0</v>
      </c>
      <c r="F71" s="103">
        <f>SUM(F72,F78)</f>
        <v>0</v>
      </c>
      <c r="G71" s="196"/>
      <c r="H71" s="102"/>
      <c r="I71" s="105"/>
      <c r="J71" s="102"/>
      <c r="K71" s="105"/>
      <c r="L71" s="105"/>
      <c r="M71" s="102"/>
      <c r="N71" s="104"/>
    </row>
    <row r="72" spans="2:14" ht="17.399999999999999">
      <c r="B72" s="112" t="s">
        <v>171</v>
      </c>
      <c r="C72" s="112"/>
      <c r="D72" s="107">
        <f>E72+F72</f>
        <v>0</v>
      </c>
      <c r="E72" s="108">
        <f>SUM(E73:E77)</f>
        <v>0</v>
      </c>
      <c r="F72" s="109">
        <f t="shared" ref="F72" si="10">SUM(F73:F77)</f>
        <v>0</v>
      </c>
      <c r="G72" s="74"/>
      <c r="H72" s="108"/>
      <c r="I72" s="111"/>
      <c r="J72" s="108"/>
      <c r="K72" s="111"/>
      <c r="L72" s="111"/>
      <c r="M72" s="108"/>
      <c r="N72" s="110"/>
    </row>
    <row r="73" spans="2:14" ht="17.399999999999999">
      <c r="B73" s="1"/>
      <c r="C73" s="1" t="str">
        <f>"("&amp;'見積内訳 (共同提案分)'!C3&amp;")"</f>
        <v>(株式会社△△)</v>
      </c>
      <c r="D73" s="35"/>
      <c r="E73" s="3">
        <f>'見積内訳 (共同提案分)'!E85</f>
        <v>0</v>
      </c>
      <c r="F73" s="52"/>
      <c r="G73" s="59"/>
      <c r="H73" s="21"/>
      <c r="I73" s="4"/>
      <c r="J73" s="3"/>
      <c r="K73" s="4"/>
      <c r="L73" s="4"/>
      <c r="M73" s="3"/>
      <c r="N73" s="5"/>
    </row>
    <row r="74" spans="2:14" ht="17.399999999999999">
      <c r="B74" s="1"/>
      <c r="C74" s="1"/>
      <c r="D74" s="35"/>
      <c r="E74" s="3"/>
      <c r="F74" s="53">
        <f>'見積内訳 (共同提案分)'!F85</f>
        <v>0</v>
      </c>
      <c r="G74" s="59"/>
      <c r="H74" s="21"/>
      <c r="I74" s="4"/>
      <c r="J74" s="3"/>
      <c r="K74" s="4"/>
      <c r="L74" s="4"/>
      <c r="M74" s="3"/>
      <c r="N74" s="5"/>
    </row>
    <row r="75" spans="2:14" ht="17.399999999999999">
      <c r="B75" s="1"/>
      <c r="C75" s="1"/>
      <c r="D75" s="35"/>
      <c r="E75" s="3"/>
      <c r="F75" s="53"/>
      <c r="G75" s="59"/>
      <c r="H75" s="2"/>
      <c r="I75" s="4"/>
      <c r="J75" s="3"/>
      <c r="K75" s="4"/>
      <c r="L75" s="4"/>
      <c r="M75" s="3"/>
      <c r="N75" s="5"/>
    </row>
    <row r="76" spans="2:14" ht="17.399999999999999">
      <c r="B76" s="1"/>
      <c r="C76" s="1"/>
      <c r="D76" s="35"/>
      <c r="E76" s="3"/>
      <c r="F76" s="53"/>
      <c r="G76" s="59"/>
      <c r="H76" s="2"/>
      <c r="I76" s="4"/>
      <c r="J76" s="3"/>
      <c r="K76" s="4"/>
      <c r="L76" s="4"/>
      <c r="M76" s="3"/>
      <c r="N76" s="5"/>
    </row>
    <row r="77" spans="2:14" ht="17.399999999999999">
      <c r="B77" s="1"/>
      <c r="C77" s="1"/>
      <c r="D77" s="35"/>
      <c r="E77" s="3"/>
      <c r="F77" s="53"/>
      <c r="G77" s="59"/>
      <c r="H77" s="2"/>
      <c r="I77" s="4"/>
      <c r="J77" s="3"/>
      <c r="K77" s="4"/>
      <c r="L77" s="4"/>
      <c r="M77" s="3"/>
      <c r="N77" s="5"/>
    </row>
    <row r="78" spans="2:14" ht="17.399999999999999" collapsed="1">
      <c r="B78" s="106" t="s">
        <v>175</v>
      </c>
      <c r="C78" s="106"/>
      <c r="D78" s="113">
        <f>E78+F78</f>
        <v>0</v>
      </c>
      <c r="E78" s="108">
        <f>SUM(E79:E83)</f>
        <v>0</v>
      </c>
      <c r="F78" s="109">
        <f t="shared" ref="F78" si="11">SUM(F79:F83)</f>
        <v>0</v>
      </c>
      <c r="G78" s="74"/>
      <c r="H78" s="114"/>
      <c r="I78" s="111"/>
      <c r="J78" s="108"/>
      <c r="K78" s="111"/>
      <c r="L78" s="111"/>
      <c r="M78" s="108"/>
      <c r="N78" s="110"/>
    </row>
    <row r="79" spans="2:14" ht="17.399999999999999">
      <c r="B79" s="10"/>
      <c r="C79" s="10"/>
      <c r="D79" s="35"/>
      <c r="E79" s="17"/>
      <c r="F79" s="52">
        <f t="shared" ref="F79" si="12">ROUNDDOWN(H79*J79,0)</f>
        <v>0</v>
      </c>
      <c r="G79" s="71"/>
      <c r="H79" s="22"/>
      <c r="I79" s="16"/>
      <c r="J79" s="17"/>
      <c r="K79" s="16"/>
      <c r="L79" s="16"/>
      <c r="M79" s="17"/>
      <c r="N79" s="18"/>
    </row>
    <row r="80" spans="2:14" ht="17.399999999999999">
      <c r="B80" s="1"/>
      <c r="C80" s="1"/>
      <c r="D80" s="35"/>
      <c r="E80" s="3"/>
      <c r="F80" s="53"/>
      <c r="G80" s="59"/>
      <c r="H80" s="2"/>
      <c r="I80" s="4"/>
      <c r="J80" s="3"/>
      <c r="K80" s="4"/>
      <c r="L80" s="4"/>
      <c r="M80" s="3"/>
      <c r="N80" s="5"/>
    </row>
    <row r="81" spans="2:14" ht="17.399999999999999">
      <c r="B81" s="1"/>
      <c r="C81" s="1"/>
      <c r="D81" s="35"/>
      <c r="E81" s="3"/>
      <c r="F81" s="53"/>
      <c r="G81" s="59"/>
      <c r="H81" s="21"/>
      <c r="I81" s="4"/>
      <c r="J81" s="3"/>
      <c r="K81" s="4"/>
      <c r="L81" s="4"/>
      <c r="M81" s="3"/>
      <c r="N81" s="5"/>
    </row>
    <row r="82" spans="2:14" ht="17.399999999999999">
      <c r="B82" s="1"/>
      <c r="C82" s="1"/>
      <c r="D82" s="35"/>
      <c r="E82" s="3"/>
      <c r="F82" s="53"/>
      <c r="G82" s="59"/>
      <c r="H82" s="21"/>
      <c r="I82" s="4"/>
      <c r="J82" s="3"/>
      <c r="K82" s="4"/>
      <c r="L82" s="4"/>
      <c r="M82" s="3"/>
      <c r="N82" s="5"/>
    </row>
    <row r="83" spans="2:14" ht="17.399999999999999">
      <c r="B83" s="20"/>
      <c r="C83" s="20"/>
      <c r="D83" s="35"/>
      <c r="E83" s="7"/>
      <c r="F83" s="55"/>
      <c r="G83" s="75"/>
      <c r="H83" s="6"/>
      <c r="I83" s="8"/>
      <c r="J83" s="7"/>
      <c r="K83" s="8"/>
      <c r="L83" s="8"/>
      <c r="M83" s="7"/>
      <c r="N83" s="9"/>
    </row>
    <row r="84" spans="2:14" ht="18.600000000000001" customHeight="1" collapsed="1">
      <c r="B84" s="198" t="s">
        <v>177</v>
      </c>
      <c r="C84" s="198"/>
      <c r="D84" s="199">
        <f>ROUNDDOWN((D6+D21)*N84,0)</f>
        <v>0</v>
      </c>
      <c r="E84" s="200"/>
      <c r="F84" s="201">
        <f>D84</f>
        <v>0</v>
      </c>
      <c r="G84" s="195"/>
      <c r="H84" s="241" t="s">
        <v>178</v>
      </c>
      <c r="I84" s="242"/>
      <c r="J84" s="242"/>
      <c r="K84" s="242"/>
      <c r="L84" s="242"/>
      <c r="M84" s="242"/>
      <c r="N84" s="202">
        <v>0.1</v>
      </c>
    </row>
    <row r="85" spans="2:14" ht="20.399999999999999" customHeight="1">
      <c r="B85" s="116" t="s">
        <v>179</v>
      </c>
      <c r="C85" s="26" t="s">
        <v>180</v>
      </c>
      <c r="D85" s="29">
        <f>SUM(D6,D21,D71,D84)</f>
        <v>0</v>
      </c>
      <c r="E85" s="61">
        <f>SUM(E6,E21,E71,E84)</f>
        <v>0</v>
      </c>
      <c r="F85" s="62">
        <f>SUM(F6,F21,F71,F84)</f>
        <v>0</v>
      </c>
      <c r="G85" s="60">
        <f>ROUNDDOWN(F85*10%,0)</f>
        <v>0</v>
      </c>
      <c r="H85" s="27"/>
      <c r="I85" s="118"/>
      <c r="J85" s="118"/>
      <c r="K85" s="118"/>
      <c r="L85" s="118"/>
      <c r="M85" s="118"/>
      <c r="N85" s="28"/>
    </row>
    <row r="86" spans="2:14" ht="20.399999999999999" customHeight="1" thickBot="1">
      <c r="B86" s="117" t="s">
        <v>181</v>
      </c>
      <c r="C86" s="30" t="s">
        <v>182</v>
      </c>
      <c r="D86" s="34">
        <f>SUM(E85:G85)</f>
        <v>0</v>
      </c>
      <c r="E86" s="31"/>
      <c r="F86" s="56"/>
      <c r="G86" s="33"/>
      <c r="H86" s="31"/>
      <c r="I86" s="32"/>
      <c r="J86" s="31"/>
      <c r="K86" s="32"/>
      <c r="L86" s="32"/>
      <c r="M86" s="31"/>
      <c r="N86" s="33"/>
    </row>
  </sheetData>
  <mergeCells count="6">
    <mergeCell ref="O23:S25"/>
    <mergeCell ref="H84:M84"/>
    <mergeCell ref="B2:N2"/>
    <mergeCell ref="B4:B5"/>
    <mergeCell ref="C4:C5"/>
    <mergeCell ref="H4:N5"/>
  </mergeCells>
  <phoneticPr fontId="11"/>
  <printOptions horizontalCentered="1"/>
  <pageMargins left="0.39370078740157483" right="0.39370078740157483" top="0.39370078740157483" bottom="0.31496062992125984" header="0.11811023622047245" footer="0.11811023622047245"/>
  <pageSetup paperSize="9" scale="5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AF762-1976-4AE7-B3A4-9B1A2F4EB04B}">
  <sheetPr>
    <tabColor rgb="FFFFC000"/>
    <pageSetUpPr fitToPage="1"/>
  </sheetPr>
  <dimension ref="B1:S86"/>
  <sheetViews>
    <sheetView showGridLines="0" zoomScale="70" zoomScaleNormal="70" zoomScaleSheetLayoutView="85" workbookViewId="0">
      <pane ySplit="5" topLeftCell="A6" activePane="bottomLeft" state="frozen"/>
      <selection activeCell="T37" sqref="T37"/>
      <selection pane="bottomLeft"/>
    </sheetView>
  </sheetViews>
  <sheetFormatPr defaultRowHeight="13.2"/>
  <cols>
    <col min="1" max="1" width="3.109375" customWidth="1"/>
    <col min="2" max="2" width="19.44140625" customWidth="1"/>
    <col min="3" max="3" width="30.88671875" customWidth="1"/>
    <col min="4" max="4" width="16.88671875" customWidth="1"/>
    <col min="5" max="6" width="16.33203125" customWidth="1"/>
    <col min="7" max="7" width="14.88671875" customWidth="1"/>
    <col min="8" max="8" width="13.88671875" customWidth="1"/>
    <col min="9" max="9" width="5.109375" customWidth="1"/>
    <col min="10" max="10" width="8.88671875" customWidth="1"/>
    <col min="11" max="11" width="7.33203125" customWidth="1"/>
    <col min="12" max="12" width="5.109375" customWidth="1"/>
    <col min="13" max="13" width="7.33203125" customWidth="1"/>
    <col min="14" max="14" width="7.109375" customWidth="1"/>
  </cols>
  <sheetData>
    <row r="1" spans="2:15" s="64" customFormat="1" ht="17.399999999999999"/>
    <row r="2" spans="2:15" s="64" customFormat="1" ht="19.2">
      <c r="B2" s="243" t="s">
        <v>119</v>
      </c>
      <c r="C2" s="243"/>
      <c r="D2" s="243"/>
      <c r="E2" s="243"/>
      <c r="F2" s="243"/>
      <c r="G2" s="243"/>
      <c r="H2" s="243"/>
      <c r="I2" s="243"/>
      <c r="J2" s="243"/>
      <c r="K2" s="243"/>
      <c r="L2" s="243"/>
      <c r="M2" s="243"/>
      <c r="N2" s="243"/>
    </row>
    <row r="3" spans="2:15" s="64" customFormat="1" ht="18" thickBot="1">
      <c r="B3" s="24" t="s">
        <v>262</v>
      </c>
      <c r="C3" s="208" t="s">
        <v>261</v>
      </c>
      <c r="D3" s="23"/>
      <c r="E3" s="23"/>
      <c r="F3" s="23"/>
      <c r="G3" s="24"/>
      <c r="H3" s="23"/>
      <c r="I3" s="23"/>
      <c r="J3" s="23"/>
      <c r="K3" s="23"/>
      <c r="L3" s="23"/>
      <c r="M3" s="23"/>
      <c r="N3" s="24" t="s">
        <v>120</v>
      </c>
    </row>
    <row r="4" spans="2:15" s="64" customFormat="1" ht="26.4" customHeight="1">
      <c r="B4" s="251" t="s">
        <v>121</v>
      </c>
      <c r="C4" s="251" t="s">
        <v>122</v>
      </c>
      <c r="D4" s="115" t="s">
        <v>123</v>
      </c>
      <c r="E4" s="66"/>
      <c r="F4" s="66"/>
      <c r="G4" s="67"/>
      <c r="H4" s="245" t="s">
        <v>183</v>
      </c>
      <c r="I4" s="246"/>
      <c r="J4" s="246"/>
      <c r="K4" s="246"/>
      <c r="L4" s="246"/>
      <c r="M4" s="246"/>
      <c r="N4" s="247"/>
    </row>
    <row r="5" spans="2:15" s="64" customFormat="1" ht="39" customHeight="1" thickBot="1">
      <c r="B5" s="252"/>
      <c r="C5" s="252"/>
      <c r="D5" s="68"/>
      <c r="E5" s="69" t="s">
        <v>125</v>
      </c>
      <c r="F5" s="69" t="s">
        <v>126</v>
      </c>
      <c r="G5" s="69" t="s">
        <v>127</v>
      </c>
      <c r="H5" s="248"/>
      <c r="I5" s="249"/>
      <c r="J5" s="249"/>
      <c r="K5" s="249"/>
      <c r="L5" s="249"/>
      <c r="M5" s="249"/>
      <c r="N5" s="250"/>
    </row>
    <row r="6" spans="2:15" ht="17.399999999999999">
      <c r="B6" s="95" t="s">
        <v>18</v>
      </c>
      <c r="C6" s="95"/>
      <c r="D6" s="96">
        <f>E6+F6</f>
        <v>0</v>
      </c>
      <c r="E6" s="97">
        <f>SUM(E7:E13)</f>
        <v>0</v>
      </c>
      <c r="F6" s="98">
        <f>SUM(F15:F20)</f>
        <v>0</v>
      </c>
      <c r="G6" s="194"/>
      <c r="H6" s="97"/>
      <c r="I6" s="97"/>
      <c r="J6" s="97"/>
      <c r="K6" s="97"/>
      <c r="L6" s="97"/>
      <c r="M6" s="97"/>
      <c r="N6" s="99"/>
    </row>
    <row r="7" spans="2:15" ht="17.399999999999999">
      <c r="B7" s="37"/>
      <c r="C7" s="37" t="s">
        <v>20</v>
      </c>
      <c r="D7" s="35"/>
      <c r="E7" s="25"/>
      <c r="F7" s="42"/>
      <c r="G7" s="58"/>
      <c r="H7" s="38"/>
      <c r="I7" s="39"/>
      <c r="J7" s="25"/>
      <c r="K7" s="40"/>
      <c r="L7" s="40"/>
      <c r="M7" s="25"/>
      <c r="N7" s="41"/>
    </row>
    <row r="8" spans="2:15" ht="17.399999999999999">
      <c r="B8" s="57"/>
      <c r="C8" s="57"/>
      <c r="D8" s="35"/>
      <c r="E8" s="42">
        <f>ROUNDDOWN(H8*J8,0)</f>
        <v>0</v>
      </c>
      <c r="F8" s="42"/>
      <c r="G8" s="58"/>
      <c r="H8" s="38"/>
      <c r="I8" s="39" t="s">
        <v>129</v>
      </c>
      <c r="J8" s="65"/>
      <c r="K8" s="40" t="s">
        <v>130</v>
      </c>
      <c r="L8" s="40"/>
      <c r="M8" s="40"/>
      <c r="N8" s="41"/>
      <c r="O8" s="179" t="s">
        <v>131</v>
      </c>
    </row>
    <row r="9" spans="2:15" ht="17.399999999999999">
      <c r="B9" s="57"/>
      <c r="C9" s="57"/>
      <c r="D9" s="35"/>
      <c r="E9" s="42">
        <f t="shared" ref="E9:E10" si="0">ROUNDDOWN(H9*J9,0)</f>
        <v>0</v>
      </c>
      <c r="F9" s="42"/>
      <c r="G9" s="58"/>
      <c r="H9" s="38"/>
      <c r="I9" s="39" t="s">
        <v>129</v>
      </c>
      <c r="J9" s="65"/>
      <c r="K9" s="40" t="s">
        <v>130</v>
      </c>
      <c r="L9" s="40"/>
      <c r="M9" s="40"/>
      <c r="N9" s="41"/>
    </row>
    <row r="10" spans="2:15" ht="17.399999999999999">
      <c r="B10" s="57"/>
      <c r="C10" s="57"/>
      <c r="D10" s="35"/>
      <c r="E10" s="42">
        <f t="shared" si="0"/>
        <v>0</v>
      </c>
      <c r="F10" s="42"/>
      <c r="G10" s="58"/>
      <c r="H10" s="38"/>
      <c r="I10" s="39" t="s">
        <v>129</v>
      </c>
      <c r="J10" s="65"/>
      <c r="K10" s="40" t="s">
        <v>130</v>
      </c>
      <c r="L10" s="40"/>
      <c r="M10" s="40"/>
      <c r="N10" s="41"/>
    </row>
    <row r="11" spans="2:15" ht="17.399999999999999">
      <c r="B11" s="57"/>
      <c r="C11" s="57"/>
      <c r="D11" s="35"/>
      <c r="E11" s="42"/>
      <c r="F11" s="49"/>
      <c r="G11" s="59"/>
      <c r="H11" s="38"/>
      <c r="I11" s="39"/>
      <c r="J11" s="65"/>
      <c r="K11" s="40"/>
      <c r="L11" s="40"/>
      <c r="M11" s="40"/>
      <c r="N11" s="41"/>
    </row>
    <row r="12" spans="2:15" ht="17.399999999999999">
      <c r="B12" s="57"/>
      <c r="C12" s="57"/>
      <c r="D12" s="35"/>
      <c r="E12" s="42"/>
      <c r="F12" s="42"/>
      <c r="G12" s="58"/>
      <c r="H12" s="38"/>
      <c r="I12" s="39"/>
      <c r="J12" s="65"/>
      <c r="K12" s="40"/>
      <c r="L12" s="40"/>
      <c r="M12" s="40"/>
      <c r="N12" s="41"/>
    </row>
    <row r="13" spans="2:15" ht="17.399999999999999">
      <c r="B13" s="57"/>
      <c r="C13" s="57"/>
      <c r="D13" s="35"/>
      <c r="E13" s="42"/>
      <c r="F13" s="49"/>
      <c r="G13" s="59"/>
      <c r="H13" s="38"/>
      <c r="I13" s="39"/>
      <c r="J13" s="65"/>
      <c r="K13" s="40"/>
      <c r="L13" s="40"/>
      <c r="M13" s="40"/>
      <c r="N13" s="41"/>
    </row>
    <row r="14" spans="2:15" ht="17.399999999999999">
      <c r="B14" s="37"/>
      <c r="C14" s="37" t="s">
        <v>24</v>
      </c>
      <c r="D14" s="35"/>
      <c r="E14" s="25"/>
      <c r="F14" s="49"/>
      <c r="G14" s="59"/>
      <c r="H14" s="38"/>
      <c r="I14" s="39"/>
      <c r="J14" s="65"/>
      <c r="K14" s="40"/>
      <c r="L14" s="40"/>
      <c r="M14" s="40"/>
      <c r="N14" s="41"/>
    </row>
    <row r="15" spans="2:15" ht="17.399999999999999">
      <c r="B15" s="57"/>
      <c r="C15" s="57"/>
      <c r="D15" s="35"/>
      <c r="E15" s="42"/>
      <c r="F15" s="49">
        <f>ROUNDDOWN(H15*J15,0)</f>
        <v>0</v>
      </c>
      <c r="G15" s="59"/>
      <c r="H15" s="38"/>
      <c r="I15" s="39" t="s">
        <v>129</v>
      </c>
      <c r="J15" s="65"/>
      <c r="K15" s="40" t="s">
        <v>130</v>
      </c>
      <c r="L15" s="40"/>
      <c r="M15" s="40"/>
      <c r="N15" s="41"/>
    </row>
    <row r="16" spans="2:15" ht="17.399999999999999">
      <c r="B16" s="57"/>
      <c r="C16" s="57"/>
      <c r="D16" s="35"/>
      <c r="E16" s="42"/>
      <c r="F16" s="49">
        <f t="shared" ref="F16:F17" si="1">ROUNDDOWN(H16*J16,0)</f>
        <v>0</v>
      </c>
      <c r="G16" s="58"/>
      <c r="H16" s="38"/>
      <c r="I16" s="39" t="s">
        <v>129</v>
      </c>
      <c r="J16" s="65"/>
      <c r="K16" s="40" t="s">
        <v>130</v>
      </c>
      <c r="L16" s="40"/>
      <c r="M16" s="40"/>
      <c r="N16" s="41"/>
    </row>
    <row r="17" spans="2:19" ht="17.399999999999999">
      <c r="B17" s="57"/>
      <c r="C17" s="57"/>
      <c r="D17" s="35"/>
      <c r="E17" s="42"/>
      <c r="F17" s="49">
        <f t="shared" si="1"/>
        <v>0</v>
      </c>
      <c r="G17" s="58"/>
      <c r="H17" s="38"/>
      <c r="I17" s="39" t="s">
        <v>129</v>
      </c>
      <c r="J17" s="65"/>
      <c r="K17" s="40" t="s">
        <v>130</v>
      </c>
      <c r="L17" s="40"/>
      <c r="M17" s="40"/>
      <c r="N17" s="41"/>
    </row>
    <row r="18" spans="2:19" ht="17.399999999999999">
      <c r="B18" s="57"/>
      <c r="C18" s="57"/>
      <c r="D18" s="35"/>
      <c r="E18" s="25"/>
      <c r="F18" s="42"/>
      <c r="G18" s="58"/>
      <c r="H18" s="38"/>
      <c r="I18" s="39"/>
      <c r="J18" s="65"/>
      <c r="K18" s="40"/>
      <c r="L18" s="40"/>
      <c r="M18" s="40"/>
      <c r="N18" s="41"/>
    </row>
    <row r="19" spans="2:19" ht="17.399999999999999">
      <c r="B19" s="57"/>
      <c r="C19" s="57"/>
      <c r="D19" s="35"/>
      <c r="E19" s="25"/>
      <c r="F19" s="49"/>
      <c r="G19" s="59"/>
      <c r="H19" s="38"/>
      <c r="I19" s="39"/>
      <c r="J19" s="65"/>
      <c r="K19" s="40"/>
      <c r="L19" s="40"/>
      <c r="M19" s="40"/>
      <c r="N19" s="41"/>
    </row>
    <row r="20" spans="2:19" ht="17.399999999999999">
      <c r="B20" s="57"/>
      <c r="C20" s="57"/>
      <c r="D20" s="35"/>
      <c r="E20" s="25"/>
      <c r="F20" s="49"/>
      <c r="G20" s="59"/>
      <c r="H20" s="38"/>
      <c r="I20" s="39"/>
      <c r="J20" s="65"/>
      <c r="K20" s="40"/>
      <c r="L20" s="40"/>
      <c r="M20" s="40"/>
      <c r="N20" s="41"/>
    </row>
    <row r="21" spans="2:19" ht="17.399999999999999" collapsed="1">
      <c r="B21" s="76" t="s">
        <v>134</v>
      </c>
      <c r="C21" s="76"/>
      <c r="D21" s="77">
        <f>E21+F21</f>
        <v>0</v>
      </c>
      <c r="E21" s="78">
        <f>SUM(E22,E29,E35,E41,E47,E53,E59,E65)</f>
        <v>0</v>
      </c>
      <c r="F21" s="79">
        <f>SUM(F22,F29,F35,F41,F47,F53,F59,F65)</f>
        <v>0</v>
      </c>
      <c r="G21" s="197"/>
      <c r="H21" s="78"/>
      <c r="I21" s="81"/>
      <c r="J21" s="78"/>
      <c r="K21" s="81"/>
      <c r="L21" s="81"/>
      <c r="M21" s="78"/>
      <c r="N21" s="80"/>
    </row>
    <row r="22" spans="2:19" ht="17.399999999999999">
      <c r="B22" s="82" t="s">
        <v>135</v>
      </c>
      <c r="C22" s="82"/>
      <c r="D22" s="83">
        <f>E22+F22</f>
        <v>0</v>
      </c>
      <c r="E22" s="84">
        <f>SUM(E23:E28)</f>
        <v>0</v>
      </c>
      <c r="F22" s="85">
        <f>SUM(F23:F28)</f>
        <v>0</v>
      </c>
      <c r="G22" s="73"/>
      <c r="H22" s="84"/>
      <c r="I22" s="87"/>
      <c r="J22" s="84"/>
      <c r="K22" s="87"/>
      <c r="L22" s="87"/>
      <c r="M22" s="84"/>
      <c r="N22" s="86"/>
    </row>
    <row r="23" spans="2:19" ht="17.399999999999999" customHeight="1">
      <c r="B23" s="63"/>
      <c r="C23" s="183"/>
      <c r="D23" s="35"/>
      <c r="E23" s="25"/>
      <c r="F23" s="50"/>
      <c r="G23" s="184"/>
      <c r="H23" s="22"/>
      <c r="I23" s="40"/>
      <c r="J23" s="25"/>
      <c r="K23" s="40"/>
      <c r="L23" s="40"/>
      <c r="M23" s="25"/>
      <c r="N23" s="41"/>
      <c r="O23" s="253" t="s">
        <v>137</v>
      </c>
      <c r="P23" s="244"/>
      <c r="Q23" s="244"/>
      <c r="R23" s="244"/>
      <c r="S23" s="244"/>
    </row>
    <row r="24" spans="2:19" ht="17.399999999999999">
      <c r="B24" s="57"/>
      <c r="C24" s="57"/>
      <c r="D24" s="35"/>
      <c r="E24" s="25">
        <f>ROUNDDOWN(H24*J24,0)</f>
        <v>0</v>
      </c>
      <c r="F24" s="49"/>
      <c r="G24" s="59"/>
      <c r="H24" s="21"/>
      <c r="I24" s="40"/>
      <c r="J24" s="25"/>
      <c r="K24" s="40"/>
      <c r="L24" s="40"/>
      <c r="M24" s="25"/>
      <c r="N24" s="41"/>
      <c r="O24" s="253"/>
      <c r="P24" s="244"/>
      <c r="Q24" s="244"/>
      <c r="R24" s="244"/>
      <c r="S24" s="244"/>
    </row>
    <row r="25" spans="2:19" ht="17.399999999999999">
      <c r="B25" s="57"/>
      <c r="C25" s="57"/>
      <c r="D25" s="35"/>
      <c r="E25" s="25"/>
      <c r="F25" s="49">
        <f>ROUNDDOWN(H25*J25,0)</f>
        <v>0</v>
      </c>
      <c r="G25" s="59"/>
      <c r="H25" s="38"/>
      <c r="I25" s="40"/>
      <c r="J25" s="25"/>
      <c r="K25" s="40"/>
      <c r="L25" s="40"/>
      <c r="M25" s="25"/>
      <c r="N25" s="41"/>
      <c r="O25" s="253"/>
      <c r="P25" s="244"/>
      <c r="Q25" s="244"/>
      <c r="R25" s="244"/>
      <c r="S25" s="244"/>
    </row>
    <row r="26" spans="2:19" ht="17.399999999999999">
      <c r="B26" s="37"/>
      <c r="C26" s="37"/>
      <c r="D26" s="35"/>
      <c r="E26" s="25"/>
      <c r="F26" s="49"/>
      <c r="G26" s="59"/>
      <c r="N26" s="41"/>
      <c r="O26" s="179"/>
      <c r="P26" s="185"/>
      <c r="Q26" s="185"/>
      <c r="R26" s="185"/>
      <c r="S26" s="185"/>
    </row>
    <row r="27" spans="2:19" ht="17.399999999999999">
      <c r="B27" s="37"/>
      <c r="C27" s="57"/>
      <c r="D27" s="35"/>
      <c r="E27" s="25"/>
      <c r="F27" s="49"/>
      <c r="G27" s="59"/>
      <c r="H27" s="38"/>
      <c r="I27" s="40"/>
      <c r="J27" s="25"/>
      <c r="K27" s="40"/>
      <c r="L27" s="40"/>
      <c r="M27" s="25"/>
      <c r="N27" s="41"/>
      <c r="O27" s="179" t="s">
        <v>142</v>
      </c>
      <c r="P27" s="185"/>
      <c r="Q27" s="185"/>
      <c r="R27" s="185"/>
      <c r="S27" s="185"/>
    </row>
    <row r="28" spans="2:19" ht="17.399999999999999">
      <c r="B28" s="43"/>
      <c r="C28" s="43"/>
      <c r="D28" s="36"/>
      <c r="E28" s="25"/>
      <c r="F28" s="51"/>
      <c r="G28" s="72"/>
      <c r="H28" s="44"/>
      <c r="I28" s="45"/>
      <c r="J28" s="46"/>
      <c r="K28" s="47"/>
      <c r="L28" s="47"/>
      <c r="M28" s="46"/>
      <c r="N28" s="48"/>
    </row>
    <row r="29" spans="2:19" ht="17.399999999999999" collapsed="1">
      <c r="B29" s="88" t="s">
        <v>144</v>
      </c>
      <c r="C29" s="88"/>
      <c r="D29" s="89">
        <f>E29+F29</f>
        <v>0</v>
      </c>
      <c r="E29" s="90">
        <f>SUM(E30:E34)</f>
        <v>0</v>
      </c>
      <c r="F29" s="91">
        <f t="shared" ref="F29" si="2">SUM(F30:F34)</f>
        <v>0</v>
      </c>
      <c r="G29" s="74"/>
      <c r="H29" s="90"/>
      <c r="I29" s="93"/>
      <c r="J29" s="90"/>
      <c r="K29" s="93"/>
      <c r="L29" s="93"/>
      <c r="M29" s="90"/>
      <c r="N29" s="92"/>
    </row>
    <row r="30" spans="2:19" ht="17.399999999999999">
      <c r="B30" s="10"/>
      <c r="C30" s="10"/>
      <c r="D30" s="35"/>
      <c r="E30" s="17"/>
      <c r="F30" s="52">
        <f>ROUNDDOWN(H30*J30,0)</f>
        <v>0</v>
      </c>
      <c r="G30" s="71"/>
      <c r="H30" s="19"/>
      <c r="I30" s="16"/>
      <c r="J30" s="17"/>
      <c r="K30" s="16"/>
      <c r="L30" s="16"/>
      <c r="M30" s="17"/>
      <c r="N30" s="18"/>
    </row>
    <row r="31" spans="2:19" ht="17.399999999999999">
      <c r="B31" s="1"/>
      <c r="C31" s="1"/>
      <c r="D31" s="35"/>
      <c r="E31" s="3"/>
      <c r="F31" s="53"/>
      <c r="G31" s="59"/>
      <c r="H31" s="21"/>
      <c r="I31" s="4"/>
      <c r="J31" s="3"/>
      <c r="K31" s="4"/>
      <c r="L31" s="4"/>
      <c r="M31" s="38"/>
      <c r="N31" s="192"/>
      <c r="O31" s="25"/>
      <c r="P31" s="40"/>
      <c r="Q31" s="40"/>
      <c r="R31" s="25"/>
    </row>
    <row r="32" spans="2:19" ht="17.399999999999999">
      <c r="B32" s="1"/>
      <c r="C32" s="1"/>
      <c r="D32" s="35"/>
      <c r="E32" s="3"/>
      <c r="F32" s="53"/>
      <c r="G32" s="59"/>
      <c r="H32" s="21"/>
      <c r="I32" s="4"/>
      <c r="J32" s="3"/>
      <c r="K32" s="4"/>
      <c r="L32" s="4"/>
      <c r="M32" s="3"/>
      <c r="N32" s="5"/>
    </row>
    <row r="33" spans="2:14" ht="17.399999999999999">
      <c r="B33" s="1"/>
      <c r="C33" s="1"/>
      <c r="D33" s="35"/>
      <c r="E33" s="3"/>
      <c r="F33" s="53"/>
      <c r="G33" s="59"/>
      <c r="H33" s="21"/>
      <c r="I33" s="4"/>
      <c r="J33" s="3"/>
      <c r="K33" s="4"/>
      <c r="L33" s="4"/>
      <c r="M33" s="3"/>
      <c r="N33" s="5"/>
    </row>
    <row r="34" spans="2:14" ht="17.399999999999999">
      <c r="B34" s="1"/>
      <c r="C34" s="1"/>
      <c r="D34" s="36"/>
      <c r="E34" s="3"/>
      <c r="F34" s="53"/>
      <c r="G34" s="59"/>
      <c r="H34" s="2"/>
      <c r="I34" s="4"/>
      <c r="J34" s="3"/>
      <c r="K34" s="4"/>
      <c r="L34" s="4"/>
      <c r="M34" s="3"/>
      <c r="N34" s="5"/>
    </row>
    <row r="35" spans="2:14" ht="17.399999999999999" collapsed="1">
      <c r="B35" s="88" t="s">
        <v>147</v>
      </c>
      <c r="C35" s="88"/>
      <c r="D35" s="94">
        <f>E35+F35</f>
        <v>0</v>
      </c>
      <c r="E35" s="90">
        <f>SUM(E36:E40)</f>
        <v>0</v>
      </c>
      <c r="F35" s="91">
        <f>SUM(F36:F40)</f>
        <v>0</v>
      </c>
      <c r="G35" s="74"/>
      <c r="H35" s="90"/>
      <c r="I35" s="93"/>
      <c r="J35" s="90"/>
      <c r="K35" s="93"/>
      <c r="L35" s="93"/>
      <c r="M35" s="90"/>
      <c r="N35" s="92"/>
    </row>
    <row r="36" spans="2:14" ht="17.399999999999999">
      <c r="B36" s="10"/>
      <c r="C36" s="10"/>
      <c r="D36" s="35"/>
      <c r="E36" s="17"/>
      <c r="F36" s="52">
        <f>ROUNDDOWN(H36*J36*M36,0)</f>
        <v>0</v>
      </c>
      <c r="G36" s="71"/>
      <c r="H36" s="22"/>
      <c r="I36" s="16"/>
      <c r="J36" s="70"/>
      <c r="K36" s="16"/>
      <c r="L36" s="16"/>
      <c r="M36" s="17"/>
      <c r="N36" s="18"/>
    </row>
    <row r="37" spans="2:14" ht="17.399999999999999">
      <c r="B37" s="1"/>
      <c r="C37" s="1"/>
      <c r="D37" s="35"/>
      <c r="E37" s="3"/>
      <c r="F37" s="53"/>
      <c r="G37" s="59"/>
      <c r="H37" s="2"/>
      <c r="I37" s="4"/>
      <c r="J37" s="3"/>
      <c r="K37" s="4"/>
      <c r="L37" s="4"/>
      <c r="M37" s="3"/>
      <c r="N37" s="5"/>
    </row>
    <row r="38" spans="2:14" ht="17.399999999999999">
      <c r="B38" s="1"/>
      <c r="C38" s="1"/>
      <c r="D38" s="35"/>
      <c r="E38" s="3"/>
      <c r="F38" s="53"/>
      <c r="G38" s="59"/>
      <c r="H38" s="2"/>
      <c r="I38" s="4"/>
      <c r="J38" s="3"/>
      <c r="K38" s="4"/>
      <c r="L38" s="4"/>
      <c r="M38" s="3"/>
      <c r="N38" s="5"/>
    </row>
    <row r="39" spans="2:14" ht="17.399999999999999">
      <c r="B39" s="1"/>
      <c r="C39" s="1"/>
      <c r="D39" s="35"/>
      <c r="E39" s="3"/>
      <c r="F39" s="53"/>
      <c r="G39" s="59"/>
      <c r="H39" s="2"/>
      <c r="I39" s="4"/>
      <c r="J39" s="3"/>
      <c r="K39" s="4"/>
      <c r="L39" s="4"/>
      <c r="M39" s="3"/>
      <c r="N39" s="5"/>
    </row>
    <row r="40" spans="2:14" ht="17.399999999999999">
      <c r="B40" s="11"/>
      <c r="C40" s="11"/>
      <c r="D40" s="36"/>
      <c r="E40" s="13"/>
      <c r="F40" s="54"/>
      <c r="G40" s="72"/>
      <c r="H40" s="12"/>
      <c r="I40" s="14"/>
      <c r="J40" s="13"/>
      <c r="K40" s="14"/>
      <c r="L40" s="14"/>
      <c r="M40" s="13"/>
      <c r="N40" s="15"/>
    </row>
    <row r="41" spans="2:14" ht="17.399999999999999" collapsed="1">
      <c r="B41" s="88" t="s">
        <v>152</v>
      </c>
      <c r="C41" s="88"/>
      <c r="D41" s="94">
        <f>E41+F41</f>
        <v>0</v>
      </c>
      <c r="E41" s="90">
        <f>SUM(E42:E46)</f>
        <v>0</v>
      </c>
      <c r="F41" s="91">
        <f>SUM(F42:F46)</f>
        <v>0</v>
      </c>
      <c r="G41" s="74"/>
      <c r="H41" s="90"/>
      <c r="I41" s="93"/>
      <c r="J41" s="90"/>
      <c r="K41" s="93"/>
      <c r="L41" s="93"/>
      <c r="M41" s="90"/>
      <c r="N41" s="92"/>
    </row>
    <row r="42" spans="2:14" ht="17.399999999999999">
      <c r="B42" s="178" t="s">
        <v>153</v>
      </c>
      <c r="C42" s="10"/>
      <c r="D42" s="35"/>
      <c r="E42" s="17"/>
      <c r="F42" s="52">
        <f t="shared" ref="F42" si="3">ROUNDDOWN(H42*J42,0)</f>
        <v>0</v>
      </c>
      <c r="G42" s="71"/>
      <c r="H42" s="22"/>
      <c r="I42" s="16"/>
      <c r="J42" s="17"/>
      <c r="K42" s="16"/>
      <c r="L42" s="16"/>
      <c r="M42" s="17"/>
      <c r="N42" s="18"/>
    </row>
    <row r="43" spans="2:14" ht="17.399999999999999">
      <c r="B43" s="1"/>
      <c r="C43" s="1"/>
      <c r="D43" s="35"/>
      <c r="E43" s="3"/>
      <c r="F43" s="53"/>
      <c r="G43" s="59"/>
      <c r="H43" s="2"/>
      <c r="I43" s="4"/>
      <c r="J43" s="3"/>
      <c r="K43" s="4"/>
      <c r="L43" s="4"/>
      <c r="M43" s="3"/>
      <c r="N43" s="5"/>
    </row>
    <row r="44" spans="2:14" ht="17.399999999999999">
      <c r="B44" s="1"/>
      <c r="C44" s="1"/>
      <c r="D44" s="35"/>
      <c r="E44" s="3"/>
      <c r="F44" s="53"/>
      <c r="G44" s="59"/>
      <c r="H44" s="2"/>
      <c r="I44" s="4"/>
      <c r="J44" s="3"/>
      <c r="K44" s="4"/>
      <c r="L44" s="4"/>
      <c r="M44" s="3"/>
      <c r="N44" s="5"/>
    </row>
    <row r="45" spans="2:14" ht="17.399999999999999">
      <c r="B45" s="1"/>
      <c r="C45" s="1"/>
      <c r="D45" s="35"/>
      <c r="E45" s="3"/>
      <c r="F45" s="53"/>
      <c r="G45" s="59"/>
      <c r="H45" s="2"/>
      <c r="I45" s="4"/>
      <c r="J45" s="3"/>
      <c r="K45" s="4"/>
      <c r="L45" s="4"/>
      <c r="M45" s="3"/>
      <c r="N45" s="5"/>
    </row>
    <row r="46" spans="2:14" ht="17.399999999999999">
      <c r="B46" s="11"/>
      <c r="C46" s="11"/>
      <c r="D46" s="36"/>
      <c r="E46" s="13"/>
      <c r="F46" s="54"/>
      <c r="G46" s="72"/>
      <c r="H46" s="12"/>
      <c r="I46" s="14"/>
      <c r="J46" s="13"/>
      <c r="K46" s="14"/>
      <c r="L46" s="14"/>
      <c r="M46" s="13"/>
      <c r="N46" s="15"/>
    </row>
    <row r="47" spans="2:14" ht="17.399999999999999" collapsed="1">
      <c r="B47" s="88" t="s">
        <v>156</v>
      </c>
      <c r="C47" s="88"/>
      <c r="D47" s="94">
        <f>E47+F47</f>
        <v>0</v>
      </c>
      <c r="E47" s="90">
        <f>SUM(E48:E52)</f>
        <v>0</v>
      </c>
      <c r="F47" s="91">
        <f>SUM(F48:F52)</f>
        <v>0</v>
      </c>
      <c r="G47" s="74"/>
      <c r="H47" s="90"/>
      <c r="I47" s="93"/>
      <c r="J47" s="90"/>
      <c r="K47" s="93"/>
      <c r="L47" s="93"/>
      <c r="M47" s="90"/>
      <c r="N47" s="92"/>
    </row>
    <row r="48" spans="2:14" ht="17.399999999999999">
      <c r="B48" s="10"/>
      <c r="C48" s="10"/>
      <c r="D48" s="35"/>
      <c r="E48" s="17"/>
      <c r="F48" s="52">
        <f t="shared" ref="F48" si="4">ROUNDDOWN(H48*J48,0)</f>
        <v>0</v>
      </c>
      <c r="G48" s="71"/>
      <c r="H48" s="22"/>
      <c r="I48" s="16"/>
      <c r="J48" s="17"/>
      <c r="K48" s="16"/>
      <c r="L48" s="16"/>
      <c r="M48" s="17"/>
      <c r="N48" s="18"/>
    </row>
    <row r="49" spans="2:14" ht="17.399999999999999">
      <c r="B49" s="1"/>
      <c r="C49" s="1"/>
      <c r="D49" s="35"/>
      <c r="E49" s="3"/>
      <c r="F49" s="53"/>
      <c r="G49" s="59"/>
      <c r="H49" s="2"/>
      <c r="I49" s="4"/>
      <c r="J49" s="3"/>
      <c r="K49" s="4"/>
      <c r="L49" s="4"/>
      <c r="M49" s="3"/>
      <c r="N49" s="5"/>
    </row>
    <row r="50" spans="2:14" ht="17.399999999999999">
      <c r="B50" s="1"/>
      <c r="C50" s="1"/>
      <c r="D50" s="35"/>
      <c r="E50" s="3"/>
      <c r="F50" s="53"/>
      <c r="G50" s="59"/>
      <c r="H50" s="2"/>
      <c r="I50" s="4"/>
      <c r="J50" s="3"/>
      <c r="K50" s="4"/>
      <c r="L50" s="4"/>
      <c r="M50" s="3"/>
      <c r="N50" s="5"/>
    </row>
    <row r="51" spans="2:14" ht="17.399999999999999">
      <c r="B51" s="1"/>
      <c r="C51" s="1"/>
      <c r="D51" s="35"/>
      <c r="E51" s="3"/>
      <c r="F51" s="53"/>
      <c r="G51" s="59"/>
      <c r="H51" s="2"/>
      <c r="I51" s="4"/>
      <c r="J51" s="3"/>
      <c r="K51" s="4"/>
      <c r="L51" s="4"/>
      <c r="M51" s="3"/>
      <c r="N51" s="5"/>
    </row>
    <row r="52" spans="2:14" ht="17.399999999999999">
      <c r="B52" s="11"/>
      <c r="C52" s="11"/>
      <c r="D52" s="36"/>
      <c r="E52" s="13"/>
      <c r="F52" s="54"/>
      <c r="G52" s="72"/>
      <c r="H52" s="12"/>
      <c r="I52" s="14"/>
      <c r="J52" s="13"/>
      <c r="K52" s="14"/>
      <c r="L52" s="14"/>
      <c r="M52" s="13"/>
      <c r="N52" s="15"/>
    </row>
    <row r="53" spans="2:14" ht="17.399999999999999" collapsed="1">
      <c r="B53" s="88" t="s">
        <v>159</v>
      </c>
      <c r="C53" s="88"/>
      <c r="D53" s="94">
        <f>E53+F53</f>
        <v>0</v>
      </c>
      <c r="E53" s="90">
        <f>SUM(E54:E58)</f>
        <v>0</v>
      </c>
      <c r="F53" s="91">
        <f t="shared" ref="F53" si="5">SUM(F54:F58)</f>
        <v>0</v>
      </c>
      <c r="G53" s="74"/>
      <c r="H53" s="90"/>
      <c r="I53" s="93"/>
      <c r="J53" s="90"/>
      <c r="K53" s="93"/>
      <c r="L53" s="93"/>
      <c r="M53" s="90"/>
      <c r="N53" s="92"/>
    </row>
    <row r="54" spans="2:14" ht="17.399999999999999">
      <c r="B54" s="10"/>
      <c r="C54" s="10"/>
      <c r="D54" s="35"/>
      <c r="E54" s="17"/>
      <c r="F54" s="52">
        <f t="shared" ref="F54" si="6">ROUNDDOWN(H54*J54,0)</f>
        <v>0</v>
      </c>
      <c r="G54" s="71"/>
      <c r="H54" s="22"/>
      <c r="I54" s="16"/>
      <c r="J54" s="17"/>
      <c r="K54" s="16"/>
      <c r="L54" s="16"/>
      <c r="M54" s="17"/>
      <c r="N54" s="18"/>
    </row>
    <row r="55" spans="2:14" ht="17.399999999999999">
      <c r="B55" s="1"/>
      <c r="C55" s="1"/>
      <c r="D55" s="35"/>
      <c r="E55" s="3"/>
      <c r="F55" s="53"/>
      <c r="G55" s="59"/>
      <c r="H55" s="2"/>
      <c r="I55" s="4"/>
      <c r="J55" s="3"/>
      <c r="K55" s="4"/>
      <c r="L55" s="4"/>
      <c r="M55" s="3"/>
      <c r="N55" s="5"/>
    </row>
    <row r="56" spans="2:14" ht="17.399999999999999">
      <c r="B56" s="1"/>
      <c r="C56" s="1"/>
      <c r="D56" s="35"/>
      <c r="E56" s="3"/>
      <c r="F56" s="53"/>
      <c r="G56" s="59"/>
      <c r="H56" s="2"/>
      <c r="I56" s="4"/>
      <c r="J56" s="3"/>
      <c r="K56" s="4"/>
      <c r="L56" s="4"/>
      <c r="M56" s="3"/>
      <c r="N56" s="5"/>
    </row>
    <row r="57" spans="2:14" ht="17.399999999999999">
      <c r="B57" s="1"/>
      <c r="C57" s="1"/>
      <c r="D57" s="35"/>
      <c r="E57" s="3"/>
      <c r="F57" s="53"/>
      <c r="G57" s="59"/>
      <c r="H57" s="2"/>
      <c r="I57" s="4"/>
      <c r="J57" s="3"/>
      <c r="K57" s="4"/>
      <c r="L57" s="4"/>
      <c r="M57" s="3"/>
      <c r="N57" s="5"/>
    </row>
    <row r="58" spans="2:14" ht="17.399999999999999">
      <c r="B58" s="11"/>
      <c r="C58" s="11"/>
      <c r="D58" s="36"/>
      <c r="E58" s="13"/>
      <c r="F58" s="54"/>
      <c r="G58" s="72"/>
      <c r="H58" s="12"/>
      <c r="I58" s="14"/>
      <c r="J58" s="13"/>
      <c r="K58" s="14"/>
      <c r="L58" s="14"/>
      <c r="M58" s="13"/>
      <c r="N58" s="15"/>
    </row>
    <row r="59" spans="2:14" ht="17.399999999999999" collapsed="1">
      <c r="B59" s="88" t="s">
        <v>162</v>
      </c>
      <c r="C59" s="88"/>
      <c r="D59" s="94">
        <f>E59+F59</f>
        <v>0</v>
      </c>
      <c r="E59" s="90">
        <f>SUM(E60:E64)</f>
        <v>0</v>
      </c>
      <c r="F59" s="91">
        <f t="shared" ref="F59" si="7">SUM(F60:F64)</f>
        <v>0</v>
      </c>
      <c r="G59" s="74"/>
      <c r="H59" s="90"/>
      <c r="I59" s="93"/>
      <c r="J59" s="90"/>
      <c r="K59" s="93"/>
      <c r="L59" s="93"/>
      <c r="M59" s="90"/>
      <c r="N59" s="92"/>
    </row>
    <row r="60" spans="2:14" ht="17.399999999999999">
      <c r="B60" s="10"/>
      <c r="C60" s="10"/>
      <c r="D60" s="35"/>
      <c r="E60" s="17"/>
      <c r="F60" s="52">
        <f>ROUNDDOWN(H60*J60*M60,0)</f>
        <v>0</v>
      </c>
      <c r="G60" s="71"/>
      <c r="H60" s="22"/>
      <c r="I60" s="16"/>
      <c r="J60" s="17"/>
      <c r="K60" s="16"/>
      <c r="L60" s="16"/>
      <c r="M60" s="17"/>
      <c r="N60" s="18"/>
    </row>
    <row r="61" spans="2:14" ht="17.399999999999999">
      <c r="B61" s="1"/>
      <c r="C61" s="1"/>
      <c r="D61" s="35"/>
      <c r="E61" s="3"/>
      <c r="F61" s="53"/>
      <c r="G61" s="59"/>
      <c r="H61" s="2"/>
      <c r="I61" s="4"/>
      <c r="J61" s="3"/>
      <c r="K61" s="4"/>
      <c r="L61" s="4"/>
      <c r="M61" s="3"/>
      <c r="N61" s="5"/>
    </row>
    <row r="62" spans="2:14" ht="17.399999999999999">
      <c r="B62" s="1"/>
      <c r="C62" s="1"/>
      <c r="D62" s="35"/>
      <c r="E62" s="3"/>
      <c r="F62" s="53"/>
      <c r="G62" s="59"/>
      <c r="H62" s="2"/>
      <c r="I62" s="4"/>
      <c r="J62" s="3"/>
      <c r="K62" s="4"/>
      <c r="L62" s="4"/>
      <c r="M62" s="3"/>
      <c r="N62" s="5"/>
    </row>
    <row r="63" spans="2:14" ht="17.399999999999999">
      <c r="B63" s="1"/>
      <c r="C63" s="1"/>
      <c r="D63" s="35"/>
      <c r="E63" s="3"/>
      <c r="F63" s="53"/>
      <c r="G63" s="59"/>
      <c r="H63" s="2"/>
      <c r="I63" s="4"/>
      <c r="J63" s="3"/>
      <c r="K63" s="4"/>
      <c r="L63" s="4"/>
      <c r="M63" s="3"/>
      <c r="N63" s="5"/>
    </row>
    <row r="64" spans="2:14" ht="17.399999999999999">
      <c r="B64" s="11"/>
      <c r="C64" s="11"/>
      <c r="D64" s="36"/>
      <c r="E64" s="13"/>
      <c r="F64" s="54"/>
      <c r="G64" s="72"/>
      <c r="H64" s="12"/>
      <c r="I64" s="14"/>
      <c r="J64" s="13"/>
      <c r="K64" s="14"/>
      <c r="L64" s="14"/>
      <c r="M64" s="13"/>
      <c r="N64" s="15"/>
    </row>
    <row r="65" spans="2:14" ht="17.399999999999999" collapsed="1">
      <c r="B65" s="88" t="s">
        <v>165</v>
      </c>
      <c r="C65" s="88"/>
      <c r="D65" s="94">
        <f>E65+F65</f>
        <v>0</v>
      </c>
      <c r="E65" s="90">
        <f>SUM(E66:E70)</f>
        <v>0</v>
      </c>
      <c r="F65" s="91">
        <f t="shared" ref="F65" si="8">SUM(F66:F70)</f>
        <v>0</v>
      </c>
      <c r="G65" s="74"/>
      <c r="H65" s="90"/>
      <c r="I65" s="93"/>
      <c r="J65" s="90"/>
      <c r="K65" s="93"/>
      <c r="L65" s="93"/>
      <c r="M65" s="90"/>
      <c r="N65" s="92"/>
    </row>
    <row r="66" spans="2:14" ht="17.399999999999999">
      <c r="B66" s="10"/>
      <c r="C66" s="10"/>
      <c r="D66" s="35"/>
      <c r="E66" s="17"/>
      <c r="F66" s="52">
        <f t="shared" ref="F66" si="9">ROUNDDOWN(H66*J66,0)</f>
        <v>0</v>
      </c>
      <c r="G66" s="71"/>
      <c r="H66" s="19"/>
      <c r="I66" s="16"/>
      <c r="J66" s="17"/>
      <c r="K66" s="16"/>
      <c r="L66" s="16"/>
      <c r="M66" s="17"/>
      <c r="N66" s="18"/>
    </row>
    <row r="67" spans="2:14" ht="17.399999999999999">
      <c r="B67" s="1"/>
      <c r="C67" s="1"/>
      <c r="D67" s="35"/>
      <c r="E67" s="3"/>
      <c r="F67" s="53"/>
      <c r="G67" s="59"/>
      <c r="H67" s="2"/>
      <c r="I67" s="4"/>
      <c r="J67" s="3"/>
      <c r="K67" s="4"/>
      <c r="L67" s="4"/>
      <c r="M67" s="3"/>
      <c r="N67" s="5"/>
    </row>
    <row r="68" spans="2:14" ht="17.399999999999999">
      <c r="B68" s="1"/>
      <c r="C68" s="1"/>
      <c r="D68" s="35"/>
      <c r="E68" s="3"/>
      <c r="F68" s="53"/>
      <c r="G68" s="59"/>
      <c r="H68" s="2"/>
      <c r="I68" s="4"/>
      <c r="J68" s="3"/>
      <c r="K68" s="4"/>
      <c r="L68" s="4"/>
      <c r="M68" s="3"/>
      <c r="N68" s="5"/>
    </row>
    <row r="69" spans="2:14" ht="17.399999999999999">
      <c r="B69" s="1"/>
      <c r="C69" s="1"/>
      <c r="D69" s="35"/>
      <c r="E69" s="3"/>
      <c r="F69" s="53"/>
      <c r="G69" s="59"/>
      <c r="H69" s="2"/>
      <c r="I69" s="4"/>
      <c r="J69" s="3"/>
      <c r="K69" s="4"/>
      <c r="L69" s="4"/>
      <c r="M69" s="3"/>
      <c r="N69" s="5"/>
    </row>
    <row r="70" spans="2:14" ht="17.399999999999999">
      <c r="B70" s="20"/>
      <c r="C70" s="20"/>
      <c r="D70" s="36"/>
      <c r="E70" s="7"/>
      <c r="F70" s="55"/>
      <c r="G70" s="75"/>
      <c r="H70" s="2"/>
      <c r="I70" s="8"/>
      <c r="J70" s="7"/>
      <c r="K70" s="8"/>
      <c r="L70" s="8"/>
      <c r="M70" s="7"/>
      <c r="N70" s="9"/>
    </row>
    <row r="71" spans="2:14" ht="17.399999999999999">
      <c r="B71" s="100" t="s">
        <v>170</v>
      </c>
      <c r="C71" s="100"/>
      <c r="D71" s="101">
        <f>E71+F71</f>
        <v>0</v>
      </c>
      <c r="E71" s="102">
        <f>SUM(E72,E78)</f>
        <v>0</v>
      </c>
      <c r="F71" s="103">
        <f>SUM(F72,F78)</f>
        <v>0</v>
      </c>
      <c r="G71" s="196"/>
      <c r="H71" s="102"/>
      <c r="I71" s="105"/>
      <c r="J71" s="102"/>
      <c r="K71" s="105"/>
      <c r="L71" s="105"/>
      <c r="M71" s="102"/>
      <c r="N71" s="104"/>
    </row>
    <row r="72" spans="2:14" ht="17.399999999999999">
      <c r="B72" s="112" t="s">
        <v>171</v>
      </c>
      <c r="C72" s="112"/>
      <c r="D72" s="107">
        <f>E72+F72</f>
        <v>0</v>
      </c>
      <c r="E72" s="108">
        <f>SUM(E73:E77)</f>
        <v>0</v>
      </c>
      <c r="F72" s="109">
        <f t="shared" ref="F72" si="10">SUM(F73:F77)</f>
        <v>0</v>
      </c>
      <c r="G72" s="74"/>
      <c r="H72" s="108"/>
      <c r="I72" s="111"/>
      <c r="J72" s="108"/>
      <c r="K72" s="111"/>
      <c r="L72" s="111"/>
      <c r="M72" s="108"/>
      <c r="N72" s="110"/>
    </row>
    <row r="73" spans="2:14" ht="17.399999999999999">
      <c r="B73" s="1"/>
      <c r="C73" s="1"/>
      <c r="D73" s="35"/>
      <c r="E73" s="3"/>
      <c r="F73" s="52">
        <f t="shared" ref="F73" si="11">ROUNDDOWN(H73*J73,0)</f>
        <v>0</v>
      </c>
      <c r="G73" s="59"/>
      <c r="H73" s="21"/>
      <c r="I73" s="4"/>
      <c r="J73" s="3"/>
      <c r="K73" s="4"/>
      <c r="L73" s="4"/>
      <c r="M73" s="3"/>
      <c r="N73" s="5"/>
    </row>
    <row r="74" spans="2:14" ht="17.399999999999999">
      <c r="B74" s="1"/>
      <c r="C74" s="1"/>
      <c r="D74" s="35"/>
      <c r="E74" s="3"/>
      <c r="F74" s="53"/>
      <c r="G74" s="59"/>
      <c r="H74" s="21"/>
      <c r="I74" s="4"/>
      <c r="J74" s="3"/>
      <c r="K74" s="4"/>
      <c r="L74" s="4"/>
      <c r="M74" s="3"/>
      <c r="N74" s="5"/>
    </row>
    <row r="75" spans="2:14" ht="17.399999999999999">
      <c r="B75" s="1"/>
      <c r="C75" s="1"/>
      <c r="D75" s="35"/>
      <c r="E75" s="3"/>
      <c r="F75" s="53"/>
      <c r="G75" s="59"/>
      <c r="H75" s="2"/>
      <c r="I75" s="4"/>
      <c r="J75" s="3"/>
      <c r="K75" s="4"/>
      <c r="L75" s="4"/>
      <c r="M75" s="3"/>
      <c r="N75" s="5"/>
    </row>
    <row r="76" spans="2:14" ht="17.399999999999999">
      <c r="B76" s="1"/>
      <c r="C76" s="1"/>
      <c r="D76" s="35"/>
      <c r="E76" s="3"/>
      <c r="F76" s="53"/>
      <c r="G76" s="59"/>
      <c r="H76" s="2"/>
      <c r="I76" s="4"/>
      <c r="J76" s="3"/>
      <c r="K76" s="4"/>
      <c r="L76" s="4"/>
      <c r="M76" s="3"/>
      <c r="N76" s="5"/>
    </row>
    <row r="77" spans="2:14" ht="17.399999999999999">
      <c r="B77" s="1"/>
      <c r="C77" s="1"/>
      <c r="D77" s="35"/>
      <c r="E77" s="3"/>
      <c r="F77" s="53"/>
      <c r="G77" s="59"/>
      <c r="H77" s="2"/>
      <c r="I77" s="4"/>
      <c r="J77" s="3"/>
      <c r="K77" s="4"/>
      <c r="L77" s="4"/>
      <c r="M77" s="3"/>
      <c r="N77" s="5"/>
    </row>
    <row r="78" spans="2:14" ht="17.399999999999999" collapsed="1">
      <c r="B78" s="106" t="s">
        <v>175</v>
      </c>
      <c r="C78" s="106"/>
      <c r="D78" s="113">
        <f>E78+F78</f>
        <v>0</v>
      </c>
      <c r="E78" s="108">
        <f>SUM(E79:E83)</f>
        <v>0</v>
      </c>
      <c r="F78" s="109">
        <f t="shared" ref="F78" si="12">SUM(F79:F83)</f>
        <v>0</v>
      </c>
      <c r="G78" s="74"/>
      <c r="H78" s="114"/>
      <c r="I78" s="111"/>
      <c r="J78" s="108"/>
      <c r="K78" s="111"/>
      <c r="L78" s="111"/>
      <c r="M78" s="108"/>
      <c r="N78" s="110"/>
    </row>
    <row r="79" spans="2:14" ht="17.399999999999999">
      <c r="B79" s="10"/>
      <c r="C79" s="10"/>
      <c r="D79" s="35"/>
      <c r="E79" s="17"/>
      <c r="F79" s="52">
        <f t="shared" ref="F79" si="13">ROUNDDOWN(H79*J79,0)</f>
        <v>0</v>
      </c>
      <c r="G79" s="71"/>
      <c r="H79" s="22"/>
      <c r="I79" s="16"/>
      <c r="J79" s="17"/>
      <c r="K79" s="16"/>
      <c r="L79" s="16"/>
      <c r="M79" s="17"/>
      <c r="N79" s="18"/>
    </row>
    <row r="80" spans="2:14" ht="17.399999999999999">
      <c r="B80" s="1"/>
      <c r="C80" s="1"/>
      <c r="D80" s="35"/>
      <c r="E80" s="3"/>
      <c r="F80" s="53"/>
      <c r="G80" s="59"/>
      <c r="H80" s="2"/>
      <c r="I80" s="4"/>
      <c r="J80" s="3"/>
      <c r="K80" s="4"/>
      <c r="L80" s="4"/>
      <c r="M80" s="3"/>
      <c r="N80" s="5"/>
    </row>
    <row r="81" spans="2:14" ht="17.399999999999999">
      <c r="B81" s="1"/>
      <c r="C81" s="1"/>
      <c r="D81" s="35"/>
      <c r="E81" s="3"/>
      <c r="F81" s="53"/>
      <c r="G81" s="59"/>
      <c r="H81" s="21"/>
      <c r="I81" s="4"/>
      <c r="J81" s="3"/>
      <c r="K81" s="4"/>
      <c r="L81" s="4"/>
      <c r="M81" s="3"/>
      <c r="N81" s="5"/>
    </row>
    <row r="82" spans="2:14" ht="17.399999999999999">
      <c r="B82" s="1"/>
      <c r="C82" s="1"/>
      <c r="D82" s="35"/>
      <c r="E82" s="3"/>
      <c r="F82" s="53"/>
      <c r="G82" s="59"/>
      <c r="H82" s="21"/>
      <c r="I82" s="4"/>
      <c r="J82" s="3"/>
      <c r="K82" s="4"/>
      <c r="L82" s="4"/>
      <c r="M82" s="3"/>
      <c r="N82" s="5"/>
    </row>
    <row r="83" spans="2:14" ht="17.399999999999999">
      <c r="B83" s="20"/>
      <c r="C83" s="20"/>
      <c r="D83" s="35"/>
      <c r="E83" s="7"/>
      <c r="F83" s="55"/>
      <c r="G83" s="75"/>
      <c r="H83" s="6"/>
      <c r="I83" s="8"/>
      <c r="J83" s="7"/>
      <c r="K83" s="8"/>
      <c r="L83" s="8"/>
      <c r="M83" s="7"/>
      <c r="N83" s="9"/>
    </row>
    <row r="84" spans="2:14" ht="18.600000000000001" customHeight="1" collapsed="1">
      <c r="B84" s="198" t="s">
        <v>177</v>
      </c>
      <c r="C84" s="198"/>
      <c r="D84" s="199">
        <f>ROUNDDOWN((D6+D21)*N84,0)</f>
        <v>0</v>
      </c>
      <c r="E84" s="200"/>
      <c r="F84" s="201">
        <f>D84</f>
        <v>0</v>
      </c>
      <c r="G84" s="195"/>
      <c r="H84" s="241" t="s">
        <v>178</v>
      </c>
      <c r="I84" s="242"/>
      <c r="J84" s="242"/>
      <c r="K84" s="242"/>
      <c r="L84" s="242"/>
      <c r="M84" s="242"/>
      <c r="N84" s="202">
        <v>0.1</v>
      </c>
    </row>
    <row r="85" spans="2:14" ht="20.399999999999999" customHeight="1">
      <c r="B85" s="116" t="s">
        <v>179</v>
      </c>
      <c r="C85" s="26" t="s">
        <v>180</v>
      </c>
      <c r="D85" s="29">
        <f>SUM(D6,D21,D71,D84)</f>
        <v>0</v>
      </c>
      <c r="E85" s="61">
        <f>SUM(E6,E21,E71,E84)</f>
        <v>0</v>
      </c>
      <c r="F85" s="62">
        <f>SUM(F6,F21,F71,F84)</f>
        <v>0</v>
      </c>
      <c r="G85" s="60">
        <f>ROUNDDOWN(F85*10%,0)</f>
        <v>0</v>
      </c>
      <c r="H85" s="27"/>
      <c r="I85" s="118"/>
      <c r="J85" s="118"/>
      <c r="K85" s="118"/>
      <c r="L85" s="118"/>
      <c r="M85" s="118"/>
      <c r="N85" s="28"/>
    </row>
    <row r="86" spans="2:14" ht="20.399999999999999" customHeight="1" thickBot="1">
      <c r="B86" s="117" t="s">
        <v>181</v>
      </c>
      <c r="C86" s="30" t="s">
        <v>182</v>
      </c>
      <c r="D86" s="34">
        <f>SUM(E85:G85)</f>
        <v>0</v>
      </c>
      <c r="E86" s="31"/>
      <c r="F86" s="56"/>
      <c r="G86" s="33"/>
      <c r="H86" s="31"/>
      <c r="I86" s="32"/>
      <c r="J86" s="31"/>
      <c r="K86" s="32"/>
      <c r="L86" s="32"/>
      <c r="M86" s="31"/>
      <c r="N86" s="33"/>
    </row>
  </sheetData>
  <mergeCells count="6">
    <mergeCell ref="O23:S25"/>
    <mergeCell ref="H84:M84"/>
    <mergeCell ref="B2:N2"/>
    <mergeCell ref="B4:B5"/>
    <mergeCell ref="C4:C5"/>
    <mergeCell ref="H4:N5"/>
  </mergeCells>
  <phoneticPr fontId="11"/>
  <printOptions horizontalCentered="1"/>
  <pageMargins left="0.39370078740157483" right="0.39370078740157483" top="0.39370078740157483" bottom="0.31496062992125984" header="0.11811023622047245" footer="0.11811023622047245"/>
  <pageSetup paperSize="9" scale="5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C5B5-6A26-4E41-8E13-9A0AD66E3E18}">
  <sheetPr>
    <tabColor theme="7" tint="0.79998168889431442"/>
    <pageSetUpPr fitToPage="1"/>
  </sheetPr>
  <dimension ref="B1:Y39"/>
  <sheetViews>
    <sheetView view="pageBreakPreview" zoomScale="85" zoomScaleNormal="100" zoomScaleSheetLayoutView="85" workbookViewId="0"/>
  </sheetViews>
  <sheetFormatPr defaultColWidth="8.88671875" defaultRowHeight="13.2"/>
  <cols>
    <col min="1" max="1" width="4.6640625" style="151" customWidth="1"/>
    <col min="2" max="2" width="15.44140625" style="151" customWidth="1"/>
    <col min="3" max="3" width="8.88671875" style="151" customWidth="1"/>
    <col min="4" max="4" width="13.88671875" style="151" customWidth="1"/>
    <col min="5" max="7" width="10.88671875" style="151" customWidth="1"/>
    <col min="8" max="8" width="13.109375" style="151" customWidth="1"/>
    <col min="9" max="15" width="11.88671875" style="151" customWidth="1"/>
    <col min="16" max="16" width="9.6640625" style="151" customWidth="1"/>
    <col min="17" max="18" width="13.109375" style="151" customWidth="1"/>
    <col min="19" max="16384" width="8.88671875" style="151"/>
  </cols>
  <sheetData>
    <row r="1" spans="2:25" ht="16.2">
      <c r="B1" s="159"/>
      <c r="C1" s="159"/>
      <c r="D1" s="159"/>
      <c r="E1" s="159"/>
      <c r="F1" s="159"/>
      <c r="G1" s="159"/>
      <c r="H1" s="159"/>
      <c r="I1" s="159"/>
      <c r="J1" s="159"/>
      <c r="K1" s="159"/>
      <c r="L1" s="159"/>
      <c r="M1" s="159"/>
      <c r="N1" s="159"/>
      <c r="O1" s="159"/>
      <c r="P1" s="159"/>
      <c r="Q1" s="159"/>
      <c r="R1" s="167"/>
    </row>
    <row r="2" spans="2:25" ht="28.35" customHeight="1">
      <c r="B2" s="263" t="s">
        <v>184</v>
      </c>
      <c r="C2" s="263"/>
      <c r="D2" s="263"/>
      <c r="E2" s="263"/>
      <c r="F2" s="263"/>
      <c r="G2" s="263"/>
      <c r="H2" s="263"/>
      <c r="I2" s="263"/>
      <c r="J2" s="263"/>
      <c r="K2" s="263"/>
      <c r="L2" s="263"/>
      <c r="M2" s="263"/>
      <c r="N2" s="263"/>
      <c r="O2" s="263"/>
      <c r="P2" s="263"/>
      <c r="Q2" s="263"/>
      <c r="R2" s="263"/>
    </row>
    <row r="3" spans="2:25" ht="22.35" customHeight="1">
      <c r="B3" s="264" t="s">
        <v>185</v>
      </c>
      <c r="C3" s="264"/>
      <c r="D3" s="264"/>
      <c r="E3" s="264"/>
      <c r="F3" s="264"/>
      <c r="G3" s="264"/>
      <c r="H3" s="264"/>
      <c r="I3" s="264"/>
      <c r="J3" s="264"/>
      <c r="K3" s="264"/>
      <c r="L3" s="264"/>
      <c r="M3" s="264"/>
      <c r="N3" s="264"/>
      <c r="O3" s="264"/>
      <c r="P3" s="264"/>
      <c r="Q3" s="264"/>
      <c r="R3" s="264"/>
    </row>
    <row r="4" spans="2:25" ht="14.4" customHeight="1">
      <c r="B4" s="166"/>
      <c r="C4" s="166"/>
      <c r="D4" s="166"/>
      <c r="E4" s="166"/>
      <c r="F4" s="166"/>
      <c r="G4" s="166"/>
      <c r="H4" s="166"/>
      <c r="I4" s="166"/>
      <c r="J4" s="166"/>
      <c r="K4" s="166"/>
      <c r="L4" s="166"/>
      <c r="M4" s="166"/>
      <c r="N4" s="166"/>
      <c r="O4" s="166"/>
      <c r="P4" s="166"/>
      <c r="Q4" s="166"/>
      <c r="R4" s="166"/>
    </row>
    <row r="5" spans="2:25" ht="20.100000000000001" customHeight="1">
      <c r="B5" s="158" t="s">
        <v>186</v>
      </c>
      <c r="C5" s="265"/>
      <c r="D5" s="265"/>
      <c r="E5" s="265"/>
      <c r="F5" s="265"/>
      <c r="G5" s="265"/>
      <c r="H5" s="265"/>
      <c r="I5" s="265"/>
      <c r="J5" s="159"/>
      <c r="K5" s="159"/>
      <c r="L5" s="159"/>
      <c r="M5" s="158" t="s">
        <v>187</v>
      </c>
      <c r="N5" s="266"/>
      <c r="O5" s="266"/>
      <c r="P5" s="266"/>
      <c r="Q5" s="266"/>
      <c r="R5" s="159"/>
      <c r="S5" s="159"/>
      <c r="T5" s="159"/>
      <c r="U5" s="159"/>
      <c r="V5" s="159"/>
      <c r="W5" s="159"/>
      <c r="X5" s="159"/>
      <c r="Y5" s="159"/>
    </row>
    <row r="6" spans="2:25" ht="20.100000000000001" customHeight="1">
      <c r="B6" s="158"/>
      <c r="C6" s="165"/>
      <c r="D6" s="165"/>
      <c r="E6" s="165"/>
      <c r="F6" s="165"/>
      <c r="G6" s="165"/>
      <c r="H6" s="165"/>
      <c r="I6" s="165"/>
      <c r="J6" s="159"/>
      <c r="K6" s="159"/>
      <c r="L6" s="159"/>
      <c r="M6" s="159"/>
      <c r="N6" s="159"/>
      <c r="O6" s="159"/>
      <c r="P6" s="159"/>
      <c r="Q6" s="159"/>
      <c r="R6" s="159"/>
      <c r="S6" s="159"/>
      <c r="T6" s="159"/>
      <c r="U6" s="159"/>
      <c r="V6" s="159"/>
      <c r="W6" s="159"/>
      <c r="X6" s="159"/>
      <c r="Y6" s="159"/>
    </row>
    <row r="7" spans="2:25" ht="20.100000000000001" customHeight="1">
      <c r="B7" s="159"/>
      <c r="C7" s="159"/>
      <c r="D7" s="159"/>
      <c r="E7" s="159"/>
      <c r="F7" s="159"/>
      <c r="G7" s="159"/>
      <c r="H7" s="159"/>
      <c r="I7" s="159"/>
      <c r="J7" s="159"/>
      <c r="K7" s="159"/>
      <c r="L7" s="159"/>
      <c r="M7" s="158" t="s">
        <v>188</v>
      </c>
      <c r="N7" s="164" t="s">
        <v>189</v>
      </c>
      <c r="O7" s="267"/>
      <c r="P7" s="267"/>
      <c r="Q7" s="267"/>
      <c r="R7" s="159"/>
      <c r="S7" s="159"/>
      <c r="T7" s="159"/>
      <c r="U7" s="159"/>
      <c r="V7" s="159"/>
      <c r="W7" s="159"/>
      <c r="X7" s="159"/>
      <c r="Y7" s="159"/>
    </row>
    <row r="8" spans="2:25" ht="20.100000000000001" customHeight="1">
      <c r="B8" s="158" t="s">
        <v>190</v>
      </c>
      <c r="C8" s="267"/>
      <c r="D8" s="267"/>
      <c r="E8" s="267"/>
      <c r="F8" s="267"/>
      <c r="G8" s="267"/>
      <c r="H8" s="267"/>
      <c r="I8" s="267"/>
      <c r="J8" s="159"/>
      <c r="K8" s="159"/>
      <c r="L8" s="159"/>
      <c r="M8" s="159"/>
      <c r="N8" s="163" t="s">
        <v>191</v>
      </c>
      <c r="O8" s="268"/>
      <c r="P8" s="268"/>
      <c r="Q8" s="268"/>
      <c r="R8" s="159"/>
      <c r="S8" s="159"/>
      <c r="T8" s="159"/>
      <c r="U8" s="159"/>
      <c r="V8" s="159"/>
      <c r="W8" s="159"/>
      <c r="X8" s="159"/>
      <c r="Y8" s="159"/>
    </row>
    <row r="9" spans="2:25" ht="20.100000000000001" customHeight="1">
      <c r="B9" s="159"/>
      <c r="C9" s="159"/>
      <c r="D9" s="159"/>
      <c r="E9" s="159"/>
      <c r="F9" s="159"/>
      <c r="G9" s="159"/>
      <c r="H9" s="159"/>
      <c r="I9" s="159"/>
      <c r="J9" s="159"/>
      <c r="K9" s="159"/>
      <c r="L9" s="159"/>
      <c r="M9" s="159"/>
      <c r="N9" s="159"/>
      <c r="O9" s="159"/>
      <c r="P9" s="159"/>
      <c r="Q9" s="159"/>
      <c r="R9" s="159"/>
      <c r="S9" s="159"/>
      <c r="T9" s="159"/>
      <c r="U9" s="159"/>
      <c r="V9" s="159"/>
      <c r="W9" s="159"/>
      <c r="X9" s="159"/>
      <c r="Y9" s="159"/>
    </row>
    <row r="10" spans="2:25" ht="20.100000000000001" customHeight="1">
      <c r="B10" s="255" t="s">
        <v>192</v>
      </c>
      <c r="C10" s="255"/>
      <c r="D10" s="269">
        <f>+R39-+G39</f>
        <v>0</v>
      </c>
      <c r="E10" s="270"/>
      <c r="F10" s="160" t="s">
        <v>193</v>
      </c>
      <c r="G10" s="159"/>
      <c r="H10" s="159"/>
      <c r="I10" s="159"/>
      <c r="J10" s="159"/>
      <c r="K10" s="159"/>
      <c r="L10" s="159"/>
      <c r="M10" s="159"/>
      <c r="N10" s="159"/>
      <c r="O10" s="159"/>
      <c r="P10" s="159"/>
      <c r="Q10" s="159"/>
      <c r="R10" s="159"/>
      <c r="S10" s="159"/>
      <c r="T10" s="159"/>
      <c r="U10" s="159"/>
      <c r="V10" s="159"/>
      <c r="W10" s="159"/>
      <c r="X10" s="159"/>
      <c r="Y10" s="159"/>
    </row>
    <row r="11" spans="2:25" ht="20.100000000000001" customHeight="1">
      <c r="B11" s="255" t="s">
        <v>194</v>
      </c>
      <c r="C11" s="255"/>
      <c r="D11" s="269">
        <f>+G39/1.1</f>
        <v>0</v>
      </c>
      <c r="E11" s="270"/>
      <c r="F11" s="160" t="s">
        <v>193</v>
      </c>
      <c r="G11" s="159"/>
      <c r="H11" s="255" t="s">
        <v>195</v>
      </c>
      <c r="I11" s="255"/>
      <c r="J11" s="261"/>
      <c r="K11" s="262"/>
      <c r="L11" s="160" t="s">
        <v>196</v>
      </c>
      <c r="M11" s="159"/>
      <c r="N11" s="159"/>
      <c r="O11" s="159"/>
      <c r="P11" s="159"/>
      <c r="Q11" s="159"/>
      <c r="R11" s="159"/>
      <c r="S11" s="159"/>
      <c r="T11" s="159"/>
      <c r="U11" s="159"/>
      <c r="V11" s="159"/>
      <c r="W11" s="159"/>
      <c r="X11" s="159"/>
      <c r="Y11" s="159"/>
    </row>
    <row r="12" spans="2:25" ht="20.100000000000001" customHeight="1">
      <c r="B12" s="255" t="s">
        <v>197</v>
      </c>
      <c r="C12" s="255"/>
      <c r="D12" s="256">
        <f>SUM(D10:E11)</f>
        <v>0</v>
      </c>
      <c r="E12" s="257"/>
      <c r="F12" s="162" t="s">
        <v>193</v>
      </c>
      <c r="G12" s="159"/>
      <c r="H12" s="255" t="s">
        <v>198</v>
      </c>
      <c r="I12" s="255"/>
      <c r="J12" s="258">
        <f>ROUNDDOWN(+C39*J11,2)</f>
        <v>0</v>
      </c>
      <c r="K12" s="259"/>
      <c r="L12" s="160" t="s">
        <v>196</v>
      </c>
      <c r="M12" s="159"/>
      <c r="N12" s="159"/>
      <c r="O12" s="159"/>
      <c r="P12" s="159"/>
      <c r="Q12" s="159"/>
      <c r="R12" s="159"/>
      <c r="S12" s="159"/>
      <c r="T12" s="159"/>
      <c r="U12" s="159"/>
      <c r="V12" s="159"/>
      <c r="W12" s="159"/>
      <c r="X12" s="159"/>
      <c r="Y12" s="159"/>
    </row>
    <row r="13" spans="2:25" ht="20.100000000000001" customHeight="1">
      <c r="B13" s="159"/>
      <c r="C13" s="159"/>
      <c r="D13" s="159"/>
      <c r="E13" s="159"/>
      <c r="F13" s="159"/>
      <c r="G13" s="159"/>
      <c r="H13" s="159"/>
      <c r="I13" s="159"/>
      <c r="J13" s="159"/>
      <c r="K13" s="159"/>
      <c r="L13" s="159"/>
      <c r="M13" s="159"/>
      <c r="N13" s="159"/>
      <c r="O13" s="159"/>
      <c r="P13" s="159"/>
      <c r="Q13" s="159"/>
      <c r="R13" s="159"/>
    </row>
    <row r="14" spans="2:25" ht="20.100000000000001" customHeight="1">
      <c r="B14" s="260" t="s">
        <v>199</v>
      </c>
      <c r="C14" s="260"/>
      <c r="D14" s="260"/>
      <c r="E14" s="260"/>
      <c r="F14" s="260"/>
      <c r="G14" s="260"/>
      <c r="H14" s="260"/>
      <c r="I14" s="260"/>
      <c r="J14" s="260"/>
      <c r="K14" s="161" t="e">
        <f>ROUNDDOWN(+D12/J12,0)</f>
        <v>#DIV/0!</v>
      </c>
      <c r="L14" s="160" t="s">
        <v>193</v>
      </c>
      <c r="M14" s="159"/>
      <c r="N14" s="159"/>
      <c r="O14" s="159"/>
      <c r="P14" s="159"/>
      <c r="Q14" s="159"/>
      <c r="R14" s="159"/>
    </row>
    <row r="15" spans="2:25" ht="20.100000000000001" customHeight="1">
      <c r="B15" s="159"/>
      <c r="C15" s="159"/>
      <c r="D15" s="159"/>
      <c r="E15" s="159"/>
      <c r="F15" s="159"/>
      <c r="G15" s="159"/>
      <c r="H15" s="159"/>
      <c r="I15" s="159"/>
      <c r="J15" s="159"/>
      <c r="K15" s="159"/>
      <c r="L15" s="159"/>
      <c r="M15" s="159"/>
      <c r="N15" s="159"/>
      <c r="O15" s="159"/>
      <c r="P15" s="159"/>
      <c r="Q15" s="159"/>
      <c r="R15" s="158" t="s">
        <v>200</v>
      </c>
    </row>
    <row r="16" spans="2:25" ht="20.100000000000001" customHeight="1">
      <c r="B16" s="254" t="s">
        <v>201</v>
      </c>
      <c r="C16" s="254" t="s">
        <v>202</v>
      </c>
      <c r="D16" s="254" t="s">
        <v>203</v>
      </c>
      <c r="E16" s="254" t="s">
        <v>204</v>
      </c>
      <c r="F16" s="254"/>
      <c r="G16" s="254"/>
      <c r="H16" s="254" t="s">
        <v>205</v>
      </c>
      <c r="I16" s="254" t="s">
        <v>206</v>
      </c>
      <c r="J16" s="254"/>
      <c r="K16" s="254"/>
      <c r="L16" s="254"/>
      <c r="M16" s="254"/>
      <c r="N16" s="254" t="s">
        <v>207</v>
      </c>
      <c r="O16" s="254"/>
      <c r="P16" s="254"/>
      <c r="Q16" s="254" t="s">
        <v>208</v>
      </c>
      <c r="R16" s="254" t="s">
        <v>209</v>
      </c>
    </row>
    <row r="17" spans="2:18" ht="20.100000000000001" customHeight="1">
      <c r="B17" s="254"/>
      <c r="C17" s="254"/>
      <c r="D17" s="254"/>
      <c r="E17" s="254" t="s">
        <v>210</v>
      </c>
      <c r="F17" s="254" t="s">
        <v>210</v>
      </c>
      <c r="G17" s="254" t="s">
        <v>211</v>
      </c>
      <c r="H17" s="254"/>
      <c r="I17" s="254" t="s">
        <v>212</v>
      </c>
      <c r="J17" s="254" t="s">
        <v>213</v>
      </c>
      <c r="K17" s="254" t="s">
        <v>214</v>
      </c>
      <c r="L17" s="254" t="s">
        <v>215</v>
      </c>
      <c r="M17" s="254" t="s">
        <v>216</v>
      </c>
      <c r="N17" s="254" t="s">
        <v>217</v>
      </c>
      <c r="O17" s="254" t="s">
        <v>218</v>
      </c>
      <c r="P17" s="254" t="s">
        <v>219</v>
      </c>
      <c r="Q17" s="254"/>
      <c r="R17" s="254"/>
    </row>
    <row r="18" spans="2:18" ht="20.100000000000001" customHeight="1">
      <c r="B18" s="254"/>
      <c r="C18" s="254"/>
      <c r="D18" s="254"/>
      <c r="E18" s="254"/>
      <c r="F18" s="254"/>
      <c r="G18" s="254"/>
      <c r="H18" s="254"/>
      <c r="I18" s="254"/>
      <c r="J18" s="254"/>
      <c r="K18" s="254"/>
      <c r="L18" s="254"/>
      <c r="M18" s="254"/>
      <c r="N18" s="254"/>
      <c r="O18" s="254"/>
      <c r="P18" s="254"/>
      <c r="Q18" s="254"/>
      <c r="R18" s="254"/>
    </row>
    <row r="19" spans="2:18" ht="20.100000000000001" customHeight="1">
      <c r="B19" s="254"/>
      <c r="C19" s="254"/>
      <c r="D19" s="254"/>
      <c r="E19" s="254"/>
      <c r="F19" s="254"/>
      <c r="G19" s="254"/>
      <c r="H19" s="254"/>
      <c r="I19" s="254"/>
      <c r="J19" s="254"/>
      <c r="K19" s="254"/>
      <c r="L19" s="254"/>
      <c r="M19" s="254"/>
      <c r="N19" s="254"/>
      <c r="O19" s="254"/>
      <c r="P19" s="254"/>
      <c r="Q19" s="254"/>
      <c r="R19" s="254"/>
    </row>
    <row r="20" spans="2:18" ht="20.100000000000001" customHeight="1">
      <c r="B20" s="254"/>
      <c r="C20" s="254"/>
      <c r="D20" s="254"/>
      <c r="E20" s="254"/>
      <c r="F20" s="254"/>
      <c r="G20" s="254"/>
      <c r="H20" s="254"/>
      <c r="I20" s="254"/>
      <c r="J20" s="254"/>
      <c r="K20" s="254"/>
      <c r="L20" s="254"/>
      <c r="M20" s="254"/>
      <c r="N20" s="254"/>
      <c r="O20" s="254"/>
      <c r="P20" s="254"/>
      <c r="Q20" s="254"/>
      <c r="R20" s="254"/>
    </row>
    <row r="21" spans="2:18" ht="20.100000000000001" customHeight="1">
      <c r="B21" s="254"/>
      <c r="C21" s="254"/>
      <c r="D21" s="254"/>
      <c r="E21" s="254"/>
      <c r="F21" s="254"/>
      <c r="G21" s="254"/>
      <c r="H21" s="254"/>
      <c r="I21" s="254"/>
      <c r="J21" s="254"/>
      <c r="K21" s="254"/>
      <c r="L21" s="254"/>
      <c r="M21" s="254"/>
      <c r="N21" s="254"/>
      <c r="O21" s="254"/>
      <c r="P21" s="254"/>
      <c r="Q21" s="254"/>
      <c r="R21" s="254"/>
    </row>
    <row r="22" spans="2:18" ht="20.100000000000001" customHeight="1">
      <c r="B22" s="254"/>
      <c r="C22" s="254"/>
      <c r="D22" s="254"/>
      <c r="E22" s="254"/>
      <c r="F22" s="254"/>
      <c r="G22" s="254"/>
      <c r="H22" s="254"/>
      <c r="I22" s="254"/>
      <c r="J22" s="254"/>
      <c r="K22" s="254"/>
      <c r="L22" s="254"/>
      <c r="M22" s="254"/>
      <c r="N22" s="254"/>
      <c r="O22" s="254"/>
      <c r="P22" s="254"/>
      <c r="Q22" s="254"/>
      <c r="R22" s="254"/>
    </row>
    <row r="23" spans="2:18" ht="20.100000000000001" customHeight="1">
      <c r="B23" s="156" t="s">
        <v>220</v>
      </c>
      <c r="C23" s="155"/>
      <c r="D23" s="154"/>
      <c r="E23" s="154"/>
      <c r="F23" s="154"/>
      <c r="G23" s="154"/>
      <c r="H23" s="152">
        <f t="shared" ref="H23:H38" si="0">SUM(D23:G23)</f>
        <v>0</v>
      </c>
      <c r="I23" s="154"/>
      <c r="J23" s="154"/>
      <c r="K23" s="154"/>
      <c r="L23" s="154"/>
      <c r="M23" s="154"/>
      <c r="N23" s="154"/>
      <c r="O23" s="154"/>
      <c r="P23" s="154"/>
      <c r="Q23" s="152">
        <f t="shared" ref="Q23:Q38" si="1">SUM(I23:P23)</f>
        <v>0</v>
      </c>
      <c r="R23" s="152">
        <f t="shared" ref="R23:R38" si="2">+H23+Q23</f>
        <v>0</v>
      </c>
    </row>
    <row r="24" spans="2:18" ht="20.100000000000001" customHeight="1">
      <c r="B24" s="156" t="s">
        <v>221</v>
      </c>
      <c r="C24" s="155"/>
      <c r="D24" s="154"/>
      <c r="E24" s="154"/>
      <c r="F24" s="154"/>
      <c r="G24" s="154"/>
      <c r="H24" s="152">
        <f t="shared" si="0"/>
        <v>0</v>
      </c>
      <c r="I24" s="154"/>
      <c r="J24" s="154"/>
      <c r="K24" s="154"/>
      <c r="L24" s="154"/>
      <c r="M24" s="154"/>
      <c r="N24" s="154"/>
      <c r="O24" s="154"/>
      <c r="P24" s="154"/>
      <c r="Q24" s="152">
        <f t="shared" si="1"/>
        <v>0</v>
      </c>
      <c r="R24" s="152">
        <f t="shared" si="2"/>
        <v>0</v>
      </c>
    </row>
    <row r="25" spans="2:18" ht="20.100000000000001" customHeight="1">
      <c r="B25" s="156" t="s">
        <v>222</v>
      </c>
      <c r="C25" s="155"/>
      <c r="D25" s="154"/>
      <c r="E25" s="154"/>
      <c r="F25" s="154"/>
      <c r="G25" s="154"/>
      <c r="H25" s="152">
        <f t="shared" si="0"/>
        <v>0</v>
      </c>
      <c r="I25" s="154"/>
      <c r="J25" s="154"/>
      <c r="K25" s="154"/>
      <c r="L25" s="154"/>
      <c r="M25" s="154"/>
      <c r="N25" s="154"/>
      <c r="O25" s="154"/>
      <c r="P25" s="154"/>
      <c r="Q25" s="152">
        <f t="shared" si="1"/>
        <v>0</v>
      </c>
      <c r="R25" s="152">
        <f t="shared" si="2"/>
        <v>0</v>
      </c>
    </row>
    <row r="26" spans="2:18" ht="20.100000000000001" customHeight="1">
      <c r="B26" s="156" t="s">
        <v>223</v>
      </c>
      <c r="C26" s="155"/>
      <c r="D26" s="154"/>
      <c r="E26" s="154"/>
      <c r="F26" s="154"/>
      <c r="G26" s="154"/>
      <c r="H26" s="152">
        <f t="shared" si="0"/>
        <v>0</v>
      </c>
      <c r="I26" s="154"/>
      <c r="J26" s="154"/>
      <c r="K26" s="154"/>
      <c r="L26" s="154"/>
      <c r="M26" s="154"/>
      <c r="N26" s="154"/>
      <c r="O26" s="154"/>
      <c r="P26" s="154"/>
      <c r="Q26" s="152">
        <f t="shared" si="1"/>
        <v>0</v>
      </c>
      <c r="R26" s="152">
        <f t="shared" si="2"/>
        <v>0</v>
      </c>
    </row>
    <row r="27" spans="2:18" ht="20.100000000000001" customHeight="1">
      <c r="B27" s="156" t="s">
        <v>224</v>
      </c>
      <c r="C27" s="155"/>
      <c r="D27" s="154"/>
      <c r="E27" s="154"/>
      <c r="F27" s="154"/>
      <c r="G27" s="154"/>
      <c r="H27" s="152">
        <f t="shared" si="0"/>
        <v>0</v>
      </c>
      <c r="I27" s="154"/>
      <c r="J27" s="154"/>
      <c r="K27" s="154"/>
      <c r="L27" s="154"/>
      <c r="M27" s="154"/>
      <c r="N27" s="154"/>
      <c r="O27" s="154"/>
      <c r="P27" s="154"/>
      <c r="Q27" s="152">
        <f t="shared" si="1"/>
        <v>0</v>
      </c>
      <c r="R27" s="152">
        <f t="shared" si="2"/>
        <v>0</v>
      </c>
    </row>
    <row r="28" spans="2:18" ht="20.100000000000001" customHeight="1">
      <c r="B28" s="156" t="s">
        <v>225</v>
      </c>
      <c r="C28" s="155"/>
      <c r="D28" s="154"/>
      <c r="E28" s="154"/>
      <c r="F28" s="154"/>
      <c r="G28" s="154"/>
      <c r="H28" s="152">
        <f t="shared" si="0"/>
        <v>0</v>
      </c>
      <c r="I28" s="154"/>
      <c r="J28" s="154"/>
      <c r="K28" s="154"/>
      <c r="L28" s="154"/>
      <c r="M28" s="154"/>
      <c r="N28" s="154"/>
      <c r="O28" s="154"/>
      <c r="P28" s="154"/>
      <c r="Q28" s="152">
        <f t="shared" si="1"/>
        <v>0</v>
      </c>
      <c r="R28" s="152">
        <f t="shared" si="2"/>
        <v>0</v>
      </c>
    </row>
    <row r="29" spans="2:18" ht="20.100000000000001" customHeight="1">
      <c r="B29" s="156" t="s">
        <v>226</v>
      </c>
      <c r="C29" s="155"/>
      <c r="D29" s="154"/>
      <c r="E29" s="154"/>
      <c r="F29" s="154"/>
      <c r="G29" s="154"/>
      <c r="H29" s="152">
        <f t="shared" si="0"/>
        <v>0</v>
      </c>
      <c r="I29" s="154"/>
      <c r="J29" s="154"/>
      <c r="K29" s="154"/>
      <c r="L29" s="154"/>
      <c r="M29" s="154"/>
      <c r="N29" s="154"/>
      <c r="O29" s="154"/>
      <c r="P29" s="154"/>
      <c r="Q29" s="152">
        <f t="shared" si="1"/>
        <v>0</v>
      </c>
      <c r="R29" s="152">
        <f t="shared" si="2"/>
        <v>0</v>
      </c>
    </row>
    <row r="30" spans="2:18" ht="20.100000000000001" customHeight="1">
      <c r="B30" s="156" t="s">
        <v>227</v>
      </c>
      <c r="C30" s="155"/>
      <c r="D30" s="154"/>
      <c r="E30" s="154"/>
      <c r="F30" s="154"/>
      <c r="G30" s="154"/>
      <c r="H30" s="152">
        <f t="shared" si="0"/>
        <v>0</v>
      </c>
      <c r="I30" s="154"/>
      <c r="J30" s="154"/>
      <c r="K30" s="154"/>
      <c r="L30" s="154"/>
      <c r="M30" s="154"/>
      <c r="N30" s="154"/>
      <c r="O30" s="154"/>
      <c r="P30" s="154"/>
      <c r="Q30" s="152">
        <f t="shared" si="1"/>
        <v>0</v>
      </c>
      <c r="R30" s="152">
        <f t="shared" si="2"/>
        <v>0</v>
      </c>
    </row>
    <row r="31" spans="2:18" ht="20.100000000000001" customHeight="1">
      <c r="B31" s="156" t="s">
        <v>228</v>
      </c>
      <c r="C31" s="155"/>
      <c r="D31" s="154"/>
      <c r="E31" s="154"/>
      <c r="F31" s="154"/>
      <c r="G31" s="154"/>
      <c r="H31" s="152">
        <f t="shared" si="0"/>
        <v>0</v>
      </c>
      <c r="I31" s="154"/>
      <c r="J31" s="154"/>
      <c r="K31" s="154"/>
      <c r="L31" s="154"/>
      <c r="M31" s="154"/>
      <c r="N31" s="154"/>
      <c r="O31" s="154"/>
      <c r="P31" s="154"/>
      <c r="Q31" s="152">
        <f t="shared" si="1"/>
        <v>0</v>
      </c>
      <c r="R31" s="152">
        <f t="shared" si="2"/>
        <v>0</v>
      </c>
    </row>
    <row r="32" spans="2:18" ht="20.100000000000001" customHeight="1">
      <c r="B32" s="156" t="s">
        <v>229</v>
      </c>
      <c r="C32" s="155"/>
      <c r="D32" s="154"/>
      <c r="E32" s="154"/>
      <c r="F32" s="154"/>
      <c r="G32" s="154"/>
      <c r="H32" s="152">
        <f t="shared" si="0"/>
        <v>0</v>
      </c>
      <c r="I32" s="154"/>
      <c r="J32" s="154"/>
      <c r="K32" s="154"/>
      <c r="L32" s="154"/>
      <c r="M32" s="154"/>
      <c r="N32" s="154"/>
      <c r="O32" s="154"/>
      <c r="P32" s="154"/>
      <c r="Q32" s="152">
        <f t="shared" si="1"/>
        <v>0</v>
      </c>
      <c r="R32" s="152">
        <f t="shared" si="2"/>
        <v>0</v>
      </c>
    </row>
    <row r="33" spans="2:18" ht="20.100000000000001" customHeight="1">
      <c r="B33" s="156" t="s">
        <v>230</v>
      </c>
      <c r="C33" s="155"/>
      <c r="D33" s="154"/>
      <c r="E33" s="154"/>
      <c r="F33" s="154"/>
      <c r="G33" s="154"/>
      <c r="H33" s="152">
        <f t="shared" si="0"/>
        <v>0</v>
      </c>
      <c r="I33" s="154"/>
      <c r="J33" s="154"/>
      <c r="K33" s="154"/>
      <c r="L33" s="154"/>
      <c r="M33" s="154"/>
      <c r="N33" s="154"/>
      <c r="O33" s="154"/>
      <c r="P33" s="154"/>
      <c r="Q33" s="152">
        <f t="shared" si="1"/>
        <v>0</v>
      </c>
      <c r="R33" s="152">
        <f t="shared" si="2"/>
        <v>0</v>
      </c>
    </row>
    <row r="34" spans="2:18" ht="20.100000000000001" customHeight="1">
      <c r="B34" s="156" t="s">
        <v>231</v>
      </c>
      <c r="C34" s="155"/>
      <c r="D34" s="154"/>
      <c r="E34" s="154"/>
      <c r="F34" s="154"/>
      <c r="G34" s="154"/>
      <c r="H34" s="152">
        <f t="shared" si="0"/>
        <v>0</v>
      </c>
      <c r="I34" s="154"/>
      <c r="J34" s="154"/>
      <c r="K34" s="154"/>
      <c r="L34" s="154"/>
      <c r="M34" s="154"/>
      <c r="N34" s="154"/>
      <c r="O34" s="154"/>
      <c r="P34" s="154"/>
      <c r="Q34" s="152">
        <f t="shared" si="1"/>
        <v>0</v>
      </c>
      <c r="R34" s="152">
        <f t="shared" si="2"/>
        <v>0</v>
      </c>
    </row>
    <row r="35" spans="2:18" ht="20.100000000000001" customHeight="1">
      <c r="B35" s="156" t="s">
        <v>232</v>
      </c>
      <c r="C35" s="157"/>
      <c r="D35" s="154"/>
      <c r="E35" s="154"/>
      <c r="F35" s="154"/>
      <c r="G35" s="154"/>
      <c r="H35" s="152">
        <f t="shared" si="0"/>
        <v>0</v>
      </c>
      <c r="I35" s="154"/>
      <c r="J35" s="154"/>
      <c r="K35" s="154"/>
      <c r="L35" s="154"/>
      <c r="M35" s="154"/>
      <c r="N35" s="154"/>
      <c r="O35" s="154"/>
      <c r="P35" s="154"/>
      <c r="Q35" s="152">
        <f t="shared" si="1"/>
        <v>0</v>
      </c>
      <c r="R35" s="152">
        <f t="shared" si="2"/>
        <v>0</v>
      </c>
    </row>
    <row r="36" spans="2:18" ht="20.100000000000001" customHeight="1">
      <c r="B36" s="156" t="s">
        <v>233</v>
      </c>
      <c r="C36" s="155"/>
      <c r="D36" s="154"/>
      <c r="E36" s="154"/>
      <c r="F36" s="154"/>
      <c r="G36" s="154"/>
      <c r="H36" s="152">
        <f t="shared" si="0"/>
        <v>0</v>
      </c>
      <c r="I36" s="154"/>
      <c r="J36" s="154"/>
      <c r="K36" s="154"/>
      <c r="L36" s="154"/>
      <c r="M36" s="154"/>
      <c r="N36" s="154"/>
      <c r="O36" s="154"/>
      <c r="P36" s="154"/>
      <c r="Q36" s="152">
        <f t="shared" si="1"/>
        <v>0</v>
      </c>
      <c r="R36" s="152">
        <f t="shared" si="2"/>
        <v>0</v>
      </c>
    </row>
    <row r="37" spans="2:18" ht="20.100000000000001" customHeight="1">
      <c r="B37" s="156" t="s">
        <v>234</v>
      </c>
      <c r="C37" s="157"/>
      <c r="D37" s="154"/>
      <c r="E37" s="154"/>
      <c r="F37" s="154"/>
      <c r="G37" s="154"/>
      <c r="H37" s="152">
        <f t="shared" si="0"/>
        <v>0</v>
      </c>
      <c r="I37" s="154"/>
      <c r="J37" s="154"/>
      <c r="K37" s="154"/>
      <c r="L37" s="154"/>
      <c r="M37" s="154"/>
      <c r="N37" s="154"/>
      <c r="O37" s="154"/>
      <c r="P37" s="154"/>
      <c r="Q37" s="152">
        <f t="shared" si="1"/>
        <v>0</v>
      </c>
      <c r="R37" s="152">
        <f t="shared" si="2"/>
        <v>0</v>
      </c>
    </row>
    <row r="38" spans="2:18" ht="20.100000000000001" customHeight="1">
      <c r="B38" s="156" t="s">
        <v>235</v>
      </c>
      <c r="C38" s="155"/>
      <c r="D38" s="154"/>
      <c r="E38" s="154"/>
      <c r="F38" s="154"/>
      <c r="G38" s="154"/>
      <c r="H38" s="152">
        <f t="shared" si="0"/>
        <v>0</v>
      </c>
      <c r="I38" s="154"/>
      <c r="J38" s="154"/>
      <c r="K38" s="154"/>
      <c r="L38" s="154"/>
      <c r="M38" s="154"/>
      <c r="N38" s="154"/>
      <c r="O38" s="154"/>
      <c r="P38" s="154"/>
      <c r="Q38" s="152">
        <f t="shared" si="1"/>
        <v>0</v>
      </c>
      <c r="R38" s="152">
        <f t="shared" si="2"/>
        <v>0</v>
      </c>
    </row>
    <row r="39" spans="2:18" ht="20.100000000000001" customHeight="1">
      <c r="B39" s="153" t="s">
        <v>236</v>
      </c>
      <c r="C39" s="152">
        <f t="shared" ref="C39:R39" si="3">SUM(C23:C38)</f>
        <v>0</v>
      </c>
      <c r="D39" s="152">
        <f t="shared" si="3"/>
        <v>0</v>
      </c>
      <c r="E39" s="152">
        <f t="shared" si="3"/>
        <v>0</v>
      </c>
      <c r="F39" s="152">
        <f t="shared" si="3"/>
        <v>0</v>
      </c>
      <c r="G39" s="152">
        <f t="shared" si="3"/>
        <v>0</v>
      </c>
      <c r="H39" s="152">
        <f t="shared" si="3"/>
        <v>0</v>
      </c>
      <c r="I39" s="152">
        <f t="shared" si="3"/>
        <v>0</v>
      </c>
      <c r="J39" s="152">
        <f t="shared" si="3"/>
        <v>0</v>
      </c>
      <c r="K39" s="152">
        <f t="shared" si="3"/>
        <v>0</v>
      </c>
      <c r="L39" s="152">
        <f t="shared" si="3"/>
        <v>0</v>
      </c>
      <c r="M39" s="152">
        <f t="shared" si="3"/>
        <v>0</v>
      </c>
      <c r="N39" s="152">
        <f t="shared" si="3"/>
        <v>0</v>
      </c>
      <c r="O39" s="152">
        <f t="shared" si="3"/>
        <v>0</v>
      </c>
      <c r="P39" s="152">
        <f t="shared" si="3"/>
        <v>0</v>
      </c>
      <c r="Q39" s="152">
        <f t="shared" si="3"/>
        <v>0</v>
      </c>
      <c r="R39" s="152">
        <f t="shared" si="3"/>
        <v>0</v>
      </c>
    </row>
  </sheetData>
  <mergeCells count="38">
    <mergeCell ref="J11:K11"/>
    <mergeCell ref="B2:R2"/>
    <mergeCell ref="B3:R3"/>
    <mergeCell ref="C5:I5"/>
    <mergeCell ref="N5:Q5"/>
    <mergeCell ref="O7:Q7"/>
    <mergeCell ref="C8:I8"/>
    <mergeCell ref="O8:Q8"/>
    <mergeCell ref="B10:C10"/>
    <mergeCell ref="D10:E10"/>
    <mergeCell ref="B11:C11"/>
    <mergeCell ref="D11:E11"/>
    <mergeCell ref="H11:I11"/>
    <mergeCell ref="B16:B22"/>
    <mergeCell ref="C16:C22"/>
    <mergeCell ref="D16:D22"/>
    <mergeCell ref="E16:G16"/>
    <mergeCell ref="H16:H22"/>
    <mergeCell ref="B12:C12"/>
    <mergeCell ref="D12:E12"/>
    <mergeCell ref="H12:I12"/>
    <mergeCell ref="J12:K12"/>
    <mergeCell ref="B14:J14"/>
    <mergeCell ref="I16:M16"/>
    <mergeCell ref="N16:P16"/>
    <mergeCell ref="R16:R22"/>
    <mergeCell ref="E17:E22"/>
    <mergeCell ref="F17:F22"/>
    <mergeCell ref="G17:G22"/>
    <mergeCell ref="I17:I22"/>
    <mergeCell ref="J17:J22"/>
    <mergeCell ref="K17:K22"/>
    <mergeCell ref="L17:L22"/>
    <mergeCell ref="M17:M22"/>
    <mergeCell ref="N17:N22"/>
    <mergeCell ref="Q16:Q22"/>
    <mergeCell ref="O17:O22"/>
    <mergeCell ref="P17:P22"/>
  </mergeCells>
  <phoneticPr fontId="11"/>
  <conditionalFormatting sqref="H23:H34 Q23:R34 D23:D34">
    <cfRule type="expression" dxfId="1" priority="2">
      <formula>D23&gt;_xlfn.QUARTILE.INC(D$17:D$28,3)+1.5*(_xlfn.QUARTILE.INC(D$17:D$28,3)-_xlfn.QUARTILE.INC(D$17:D$28,1))</formula>
    </cfRule>
  </conditionalFormatting>
  <conditionalFormatting sqref="H23:H34 Q23:R34 D23:D34">
    <cfRule type="expression" dxfId="0" priority="1">
      <formula>D23&lt;_xlfn.QUARTILE.INC(D$17:D$28,1)-1.5*(_xlfn.QUARTILE.INC(D$17:D$28,3)-_xlfn.QUARTILE.INC(D$17:D$28,1))</formula>
    </cfRule>
  </conditionalFormatting>
  <pageMargins left="0.51181102362204722" right="0.51181102362204722" top="0.57999999999999996" bottom="0.55118110236220474" header="0.31496062992125984" footer="0.31496062992125984"/>
  <pageSetup paperSize="9" scale="6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目次</vt:lpstr>
      <vt:lpstr>見積書作成時の留意点</vt:lpstr>
      <vt:lpstr>消費税取扱い</vt:lpstr>
      <vt:lpstr>（提案時）見積書表紙</vt:lpstr>
      <vt:lpstr>（採択後）見積書表紙</vt:lpstr>
      <vt:lpstr>【記載例】見積内訳</vt:lpstr>
      <vt:lpstr>見積内訳</vt:lpstr>
      <vt:lpstr>見積内訳 (共同提案分)</vt:lpstr>
      <vt:lpstr>【書式】人件費実績単価算出表</vt:lpstr>
      <vt:lpstr>一般管理費率算定方法</vt:lpstr>
      <vt:lpstr>【記載例】一般管理費率算出表</vt:lpstr>
      <vt:lpstr>【書式】一般管理費率算出表</vt:lpstr>
      <vt:lpstr>'（採択後）見積書表紙'!Print_Area</vt:lpstr>
      <vt:lpstr>'（提案時）見積書表紙'!Print_Area</vt:lpstr>
      <vt:lpstr>【記載例】見積内訳!Print_Area</vt:lpstr>
      <vt:lpstr>【書式】人件費実績単価算出表!Print_Area</vt:lpstr>
      <vt:lpstr>一般管理費率算定方法!Print_Area</vt:lpstr>
      <vt:lpstr>見積内訳!Print_Area</vt:lpstr>
      <vt:lpstr>'見積内訳 (共同提案分)'!Print_Area</vt:lpstr>
      <vt:lpstr>【記載例】見積内訳!Print_Titles</vt:lpstr>
      <vt:lpstr>見積内訳!Print_Titles</vt:lpstr>
      <vt:lpstr>'見積内訳 (共同提案分)'!Print_Titles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2023-07-17T08:16:13Z</dcterms:modified>
  <cp:category/>
  <cp:contentStatus/>
</cp:coreProperties>
</file>